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総務課\財政係\★調査報告物★\★【公営企業健全化・抜本改革取組状況調査】★\R５.公開ファイル\"/>
    </mc:Choice>
  </mc:AlternateContent>
  <xr:revisionPtr revIDLastSave="0" documentId="13_ncr:1_{D521A5E8-3560-4A16-B9D9-7B85547E7A5F}" xr6:coauthVersionLast="47" xr6:coauthVersionMax="47" xr10:uidLastSave="{00000000-0000-0000-0000-000000000000}"/>
  <bookViews>
    <workbookView xWindow="0" yWindow="0" windowWidth="18750" windowHeight="15480" tabRatio="661" xr2:uid="{00000000-000D-0000-FFFF-FFFF00000000}"/>
  </bookViews>
  <sheets>
    <sheet name="簡易水道事業" sheetId="26" r:id="rId1"/>
    <sheet name="下水道事業（特定環境保全公共下水道）" sheetId="31" r:id="rId2"/>
    <sheet name="下水道事業（漁業集落排水施設）" sheetId="32" r:id="rId3"/>
    <sheet name="下水道事業（特定地域排水処理施設）" sheetId="33" r:id="rId4"/>
    <sheet name="介護サービス事業（指定介護老人福祉施設_ほのぼの荘）" sheetId="34" r:id="rId5"/>
    <sheet name="介護サービス事業（老人短期入所施設_ほのぼの荘）" sheetId="35" r:id="rId6"/>
    <sheet name="介護サービス事業（老人デイサービス_希望）" sheetId="36" r:id="rId7"/>
    <sheet name="介護サービス事業（老人デイサービス_ほのぼの荘）" sheetId="37" r:id="rId8"/>
    <sheet name="港湾整備事業" sheetId="38" r:id="rId9"/>
    <sheet name="観光施設事業（休養宿泊）" sheetId="39" r:id="rId10"/>
    <sheet name="その他事業（砕石事業）" sheetId="4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10">'その他事業（砕石事業）'!$A$1:$BS$58</definedName>
    <definedName name="_xlnm.Print_Area" localSheetId="2">'下水道事業（漁業集落排水施設）'!$A$1:$BS$58</definedName>
    <definedName name="_xlnm.Print_Area" localSheetId="1">'下水道事業（特定環境保全公共下水道）'!$A$1:$BS$74</definedName>
    <definedName name="_xlnm.Print_Area" localSheetId="3">'下水道事業（特定地域排水処理施設）'!$A$1:$BS$58</definedName>
    <definedName name="_xlnm.Print_Area" localSheetId="4">'介護サービス事業（指定介護老人福祉施設_ほのぼの荘）'!$A$1:$BS$58</definedName>
    <definedName name="_xlnm.Print_Area" localSheetId="7">'介護サービス事業（老人デイサービス_ほのぼの荘）'!$A$1:$BS$58</definedName>
    <definedName name="_xlnm.Print_Area" localSheetId="6">'介護サービス事業（老人デイサービス_希望）'!$A$1:$BS$58</definedName>
    <definedName name="_xlnm.Print_Area" localSheetId="5">'介護サービス事業（老人短期入所施設_ほのぼの荘）'!$A$1:$BS$58</definedName>
    <definedName name="_xlnm.Print_Area" localSheetId="0">簡易水道事業!$A$1:$BS$66</definedName>
    <definedName name="_xlnm.Print_Area" localSheetId="9">'観光施設事業（休養宿泊）'!$A$1:$BS$58</definedName>
    <definedName name="_xlnm.Print_Area" localSheetId="8">港湾整備事業!$A$1:$BS$58</definedName>
    <definedName name="業種名" localSheetId="10">#REF!</definedName>
    <definedName name="業種名" localSheetId="2">#REF!</definedName>
    <definedName name="業種名" localSheetId="1">#REF!</definedName>
    <definedName name="業種名" localSheetId="3">#REF!</definedName>
    <definedName name="業種名" localSheetId="4">#REF!</definedName>
    <definedName name="業種名" localSheetId="7">#REF!</definedName>
    <definedName name="業種名" localSheetId="6">#REF!</definedName>
    <definedName name="業種名" localSheetId="5">#REF!</definedName>
    <definedName name="業種名" localSheetId="0">#REF!</definedName>
    <definedName name="業種名" localSheetId="9">#REF!</definedName>
    <definedName name="業種名" localSheetId="8">#REF!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40" l="1"/>
  <c r="K24" i="40"/>
  <c r="R24" i="40"/>
  <c r="Y24" i="40"/>
  <c r="AF24" i="40"/>
  <c r="AM24" i="40"/>
  <c r="AT24" i="40"/>
  <c r="BB24" i="40"/>
  <c r="D39" i="40"/>
  <c r="D24" i="39" l="1"/>
  <c r="K24" i="39"/>
  <c r="R24" i="39"/>
  <c r="Y24" i="39"/>
  <c r="AF24" i="39"/>
  <c r="AM24" i="39"/>
  <c r="AT24" i="39"/>
  <c r="BB24" i="39"/>
  <c r="D39" i="39"/>
  <c r="D24" i="38" l="1"/>
  <c r="K24" i="38"/>
  <c r="R24" i="38"/>
  <c r="Y24" i="38"/>
  <c r="AF24" i="38"/>
  <c r="AM24" i="38"/>
  <c r="AT24" i="38"/>
  <c r="BB24" i="38"/>
  <c r="D39" i="38"/>
  <c r="D24" i="37" l="1"/>
  <c r="K24" i="37"/>
  <c r="R24" i="37"/>
  <c r="Y24" i="37"/>
  <c r="AF24" i="37"/>
  <c r="AM24" i="37"/>
  <c r="AT24" i="37"/>
  <c r="BB24" i="37"/>
  <c r="D39" i="37"/>
  <c r="D24" i="36" l="1"/>
  <c r="K24" i="36"/>
  <c r="R24" i="36"/>
  <c r="Y24" i="36"/>
  <c r="AF24" i="36"/>
  <c r="AM24" i="36"/>
  <c r="AT24" i="36"/>
  <c r="BB24" i="36"/>
  <c r="D39" i="36"/>
  <c r="D24" i="35" l="1"/>
  <c r="K24" i="35"/>
  <c r="R24" i="35"/>
  <c r="Y24" i="35"/>
  <c r="AF24" i="35"/>
  <c r="AM24" i="35"/>
  <c r="AT24" i="35"/>
  <c r="BB24" i="35"/>
  <c r="D39" i="35"/>
  <c r="D24" i="34" l="1"/>
  <c r="K24" i="34"/>
  <c r="R24" i="34"/>
  <c r="Y24" i="34"/>
  <c r="AF24" i="34"/>
  <c r="AM24" i="34"/>
  <c r="AT24" i="34"/>
  <c r="BB24" i="34"/>
  <c r="D39" i="34"/>
  <c r="D24" i="33" l="1"/>
  <c r="K24" i="33"/>
  <c r="R24" i="33"/>
  <c r="Y24" i="33"/>
  <c r="AF24" i="33"/>
  <c r="AM24" i="33"/>
  <c r="AT24" i="33"/>
  <c r="BB24" i="33"/>
  <c r="D39" i="33"/>
  <c r="D24" i="32" l="1"/>
  <c r="K24" i="32"/>
  <c r="R24" i="32"/>
  <c r="Y24" i="32"/>
  <c r="AF24" i="32"/>
  <c r="AM24" i="32"/>
  <c r="AT24" i="32"/>
  <c r="BB24" i="32"/>
  <c r="D39" i="32"/>
  <c r="D24" i="31" l="1"/>
  <c r="K24" i="31"/>
  <c r="R24" i="31"/>
  <c r="Y24" i="31"/>
  <c r="AF24" i="31"/>
  <c r="AM24" i="31"/>
  <c r="AT24" i="31"/>
  <c r="BB24" i="31"/>
  <c r="N38" i="31"/>
  <c r="AM38" i="31"/>
  <c r="BF38" i="31"/>
  <c r="U40" i="31"/>
  <c r="BF41" i="31"/>
  <c r="BJ41" i="31"/>
  <c r="BN41" i="31"/>
  <c r="BX41" i="31"/>
  <c r="U46" i="31"/>
  <c r="AC46" i="31"/>
  <c r="U52" i="31"/>
  <c r="AC52" i="31"/>
  <c r="AK52" i="31"/>
  <c r="AS52" i="31"/>
  <c r="BA52" i="31"/>
  <c r="N57" i="31"/>
  <c r="U58" i="31"/>
  <c r="AC58" i="31"/>
  <c r="AK58" i="31"/>
  <c r="U63" i="31"/>
  <c r="AM63" i="31"/>
  <c r="N70" i="31"/>
  <c r="U70" i="31"/>
  <c r="AM70" i="31"/>
  <c r="AM62" i="26" l="1"/>
  <c r="U62" i="26"/>
  <c r="N62" i="26"/>
  <c r="AM55" i="26"/>
  <c r="U55" i="26"/>
  <c r="AY50" i="26"/>
  <c r="AS50" i="26"/>
  <c r="AM50" i="26"/>
  <c r="U50" i="26"/>
  <c r="N47" i="26"/>
  <c r="U45" i="26"/>
  <c r="BN41" i="26"/>
  <c r="BJ41" i="26"/>
  <c r="BF41" i="26"/>
  <c r="U40" i="26"/>
  <c r="N40" i="26"/>
  <c r="BF38" i="26"/>
  <c r="AM38" i="26"/>
  <c r="BB24" i="26"/>
  <c r="AT24" i="26"/>
  <c r="AM24" i="26"/>
  <c r="AF24" i="26"/>
  <c r="Y24" i="26"/>
  <c r="R24" i="26"/>
  <c r="K24" i="26"/>
  <c r="D24" i="26"/>
</calcChain>
</file>

<file path=xl/sharedStrings.xml><?xml version="1.0" encoding="utf-8"?>
<sst xmlns="http://schemas.openxmlformats.org/spreadsheetml/2006/main" count="256" uniqueCount="68">
  <si>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</si>
  <si>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</si>
  <si>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</si>
  <si>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</si>
  <si>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</si>
  <si>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</si>
  <si>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</si>
  <si>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</si>
  <si>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</si>
  <si>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</si>
  <si>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</si>
  <si>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</si>
  <si>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</si>
  <si>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</si>
  <si>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</si>
  <si>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</si>
  <si>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</si>
  <si>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</si>
  <si>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</si>
  <si>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</si>
  <si>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</si>
  <si>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</si>
  <si>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</si>
  <si>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</si>
  <si>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</si>
  <si>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</si>
  <si>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</si>
  <si>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</si>
  <si>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</si>
  <si>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</si>
  <si>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</si>
  <si>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</si>
  <si>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</si>
  <si>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</si>
  <si>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</si>
  <si>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</si>
  <si>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</si>
  <si>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利尻町</t>
    <rPh sb="0" eb="3">
      <t>リシリチョウ</t>
    </rPh>
    <phoneticPr fontId="2"/>
  </si>
  <si>
    <t>簡易水道事業</t>
    <rPh sb="0" eb="4">
      <t>カンイスイドウ</t>
    </rPh>
    <rPh sb="4" eb="6">
      <t>ジギョウ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</si>
  <si>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</si>
  <si>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</si>
  <si>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</si>
  <si>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</si>
  <si>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</si>
  <si>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</si>
  <si>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</si>
  <si>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</si>
  <si>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</si>
  <si>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</si>
  <si>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</si>
  <si>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</si>
  <si>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特定環境保全公共下水道</t>
    <rPh sb="0" eb="2">
      <t>トクテイ</t>
    </rPh>
    <rPh sb="2" eb="4">
      <t>カンキョウ</t>
    </rPh>
    <rPh sb="4" eb="6">
      <t>ホゼン</t>
    </rPh>
    <rPh sb="6" eb="8">
      <t>コウキョウ</t>
    </rPh>
    <rPh sb="8" eb="11">
      <t>ゲスイドウ</t>
    </rPh>
    <phoneticPr fontId="2"/>
  </si>
  <si>
    <t>下水道事業</t>
    <rPh sb="0" eb="5">
      <t>ゲスイドウジギョウ</t>
    </rPh>
    <phoneticPr fontId="2"/>
  </si>
  <si>
    <t>漁業集落排水施設</t>
    <rPh sb="0" eb="4">
      <t>ギョギョウシュウラク</t>
    </rPh>
    <rPh sb="4" eb="8">
      <t>ハイスイシセツ</t>
    </rPh>
    <phoneticPr fontId="2"/>
  </si>
  <si>
    <t>特定地域排水処理施設</t>
    <rPh sb="0" eb="2">
      <t>トクテイ</t>
    </rPh>
    <rPh sb="2" eb="4">
      <t>チイキ</t>
    </rPh>
    <rPh sb="4" eb="6">
      <t>ハイスイ</t>
    </rPh>
    <rPh sb="6" eb="8">
      <t>ショリ</t>
    </rPh>
    <rPh sb="8" eb="10">
      <t>シセツ</t>
    </rPh>
    <phoneticPr fontId="2"/>
  </si>
  <si>
    <t>利尻町特別養護老人ホームほのぼの荘</t>
    <rPh sb="0" eb="2">
      <t>リシリ</t>
    </rPh>
    <rPh sb="2" eb="3">
      <t>チョウ</t>
    </rPh>
    <rPh sb="3" eb="5">
      <t>トクベツ</t>
    </rPh>
    <rPh sb="5" eb="7">
      <t>ヨウゴ</t>
    </rPh>
    <rPh sb="7" eb="9">
      <t>ロウジン</t>
    </rPh>
    <rPh sb="16" eb="17">
      <t>ソウ</t>
    </rPh>
    <phoneticPr fontId="2"/>
  </si>
  <si>
    <t>指定介護老人福祉施設</t>
    <rPh sb="0" eb="2">
      <t>シテイ</t>
    </rPh>
    <rPh sb="2" eb="4">
      <t>カイゴ</t>
    </rPh>
    <rPh sb="4" eb="6">
      <t>ロウジン</t>
    </rPh>
    <rPh sb="6" eb="8">
      <t>フクシ</t>
    </rPh>
    <rPh sb="8" eb="10">
      <t>シセツ</t>
    </rPh>
    <phoneticPr fontId="2"/>
  </si>
  <si>
    <t>介護サービス事業</t>
    <rPh sb="0" eb="2">
      <t>カイゴ</t>
    </rPh>
    <rPh sb="6" eb="8">
      <t>ジギョウ</t>
    </rPh>
    <phoneticPr fontId="2"/>
  </si>
  <si>
    <t>利尻町特別養護老人ホームほのぼの荘</t>
    <rPh sb="0" eb="3">
      <t>リシリチョウ</t>
    </rPh>
    <rPh sb="3" eb="9">
      <t>トクベツヨウゴロウジン</t>
    </rPh>
    <rPh sb="16" eb="17">
      <t>ソウ</t>
    </rPh>
    <phoneticPr fontId="2"/>
  </si>
  <si>
    <t>老人短期入所施設</t>
    <rPh sb="0" eb="2">
      <t>ロウジン</t>
    </rPh>
    <rPh sb="2" eb="4">
      <t>タンキ</t>
    </rPh>
    <rPh sb="4" eb="6">
      <t>ニュウショ</t>
    </rPh>
    <rPh sb="6" eb="8">
      <t>シセツ</t>
    </rPh>
    <phoneticPr fontId="2"/>
  </si>
  <si>
    <t>利尻町高齢者生活福祉センター「希望」</t>
    <rPh sb="0" eb="3">
      <t>リシリチョウ</t>
    </rPh>
    <rPh sb="3" eb="6">
      <t>コウレイシャ</t>
    </rPh>
    <rPh sb="6" eb="10">
      <t>セイカツフクシ</t>
    </rPh>
    <rPh sb="15" eb="17">
      <t>キボウ</t>
    </rPh>
    <phoneticPr fontId="2"/>
  </si>
  <si>
    <t>老人デイサービスセンター</t>
    <rPh sb="0" eb="2">
      <t>ロウジン</t>
    </rPh>
    <phoneticPr fontId="2"/>
  </si>
  <si>
    <t>利尻町特別養護老人ホームほのぼの荘</t>
    <rPh sb="0" eb="3">
      <t>リシリチョウ</t>
    </rPh>
    <rPh sb="3" eb="7">
      <t>トクベツヨウゴ</t>
    </rPh>
    <rPh sb="7" eb="9">
      <t>ロウジン</t>
    </rPh>
    <rPh sb="16" eb="17">
      <t>ソウ</t>
    </rPh>
    <phoneticPr fontId="2"/>
  </si>
  <si>
    <t>港湾整備事業</t>
    <rPh sb="0" eb="2">
      <t>コウワン</t>
    </rPh>
    <rPh sb="2" eb="4">
      <t>セイビ</t>
    </rPh>
    <rPh sb="4" eb="6">
      <t>ジギョウ</t>
    </rPh>
    <phoneticPr fontId="2"/>
  </si>
  <si>
    <t>休養宿泊</t>
    <rPh sb="0" eb="2">
      <t>キュウヨウ</t>
    </rPh>
    <rPh sb="2" eb="4">
      <t>シュクハク</t>
    </rPh>
    <phoneticPr fontId="2"/>
  </si>
  <si>
    <t>観光施設事業</t>
    <rPh sb="0" eb="4">
      <t>カンコウシセツ</t>
    </rPh>
    <rPh sb="4" eb="6">
      <t>ジギョウ</t>
    </rPh>
    <phoneticPr fontId="2"/>
  </si>
  <si>
    <t>利尻町砕石事業所</t>
    <rPh sb="0" eb="3">
      <t>リシリチョウ</t>
    </rPh>
    <rPh sb="3" eb="5">
      <t>サイセキ</t>
    </rPh>
    <rPh sb="5" eb="8">
      <t>ジギョウショ</t>
    </rPh>
    <phoneticPr fontId="2"/>
  </si>
  <si>
    <t>その他事業</t>
    <rPh sb="2" eb="3">
      <t>タ</t>
    </rPh>
    <rPh sb="3" eb="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</si>
</sst>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D75F5BD-5F95-42DF-8340-0A01052318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E62A375D-6761-4A29-A27B-9D190036EE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F747E9EA-CF50-4597-8952-431D2EE436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74" name="右矢印 25">
          <a:extLst>
            <a:ext uri="{FF2B5EF4-FFF2-40B4-BE49-F238E27FC236}">
              <a16:creationId xmlns:a16="http://schemas.microsoft.com/office/drawing/2014/main" id="{990F2C2B-2CCD-4509-BFFD-B721FE3887AD}"/>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76" name="右矢印 27">
          <a:extLst>
            <a:ext uri="{FF2B5EF4-FFF2-40B4-BE49-F238E27FC236}">
              <a16:creationId xmlns:a16="http://schemas.microsoft.com/office/drawing/2014/main" id="{DFB16075-537A-4A4E-A235-E9CEDABA02AF}"/>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7" name="右矢印 28">
          <a:extLst>
            <a:ext uri="{FF2B5EF4-FFF2-40B4-BE49-F238E27FC236}">
              <a16:creationId xmlns:a16="http://schemas.microsoft.com/office/drawing/2014/main" id="{7BD5B5BF-DAB5-4D44-A050-4475CD4C54FD}"/>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771774-2828-459E-80E4-7B55C8435E0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8BFFB6-EE0D-4ABC-B8CE-EBD566B29E6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ED11DA-6FE5-4CD3-80C7-9C3EEDBA45E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69ED48D-A652-4F93-94D3-574BA776F71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0CEACC5-548D-4BDB-8809-19AF555EF3A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F94B040C-0A9D-47A4-85A6-FCEBEA05238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148B4AA-124B-452A-BA95-4E4BABF35C4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3D48A89-8A04-4777-BD53-6A02BF4B660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EF5E83F-3CEA-4AE5-99DE-241397CA2EF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606356B-9ECA-4BB6-B55E-0504338AD7D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FC3C29EF-C98C-4663-B724-E11AE64CD7F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F5F365EA-A588-41F4-8DA7-959AA922B89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4" name="角丸四角形 12">
          <a:extLst>
            <a:ext uri="{FF2B5EF4-FFF2-40B4-BE49-F238E27FC236}">
              <a16:creationId xmlns:a16="http://schemas.microsoft.com/office/drawing/2014/main" id="{6A4F95C1-5C19-4270-887A-CD546648083B}"/>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F9D344-2292-4F5E-8A74-F604F4EAD0B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FA68D6-A3D0-4AC4-A19E-812E79EB85D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8D56EB-794C-4727-B1B8-F7E7C256F6C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3F799E-63A1-4568-9654-C6A3B1451C2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58F6FCD-CFD4-49EB-B00A-692F5C63F08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0D12A010-CF8A-4725-8C98-A943A2C0E73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9FE61F9-C432-4707-9B47-7826A5E70AF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CB239A3-6FCD-434B-A0E0-3FE7B58ACA3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C989F6D6-11C4-414D-9457-F297A86F805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5DFFDD36-91C6-47C1-A7BD-EAC3E377146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DA650A14-F30F-4CE1-AFBE-27BDB7BE535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33C412BF-6810-4398-AA0E-B36BDC552A3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9DFF5291-D072-4C90-ACA3-E230C4CB1CE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FC2E8DC-9D7D-4000-A783-5DF7B91560B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4F327901-A2B5-4622-B7C4-A6876E5F3C1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A60768FC-EC8D-45D0-A64A-12F054A72CD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6474E3F-D001-4E7B-9CE8-E0385047ED6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2E5F5969-2E70-412E-A9EF-E8F8F5AFF58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097819AC-3766-4CDE-A2C8-573F00B0C77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4D643897-01A4-4D02-A0F5-14CDBE32A86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4A724D9A-6CA4-44CE-819C-F23044A94B1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1489E877-D7FF-4307-98DE-8A857B49527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1B2862F1-FB33-4165-B4FA-95C62A5598A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7C9B4567-E69E-42DB-8DB6-5D7F75A1937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C88D91EF-53A0-4B53-BD64-F8E184E63AA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480E9DC-9A7D-48C9-B4FA-34AA82CBEA2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3">
          <a:extLst>
            <a:ext uri="{FF2B5EF4-FFF2-40B4-BE49-F238E27FC236}">
              <a16:creationId xmlns:a16="http://schemas.microsoft.com/office/drawing/2014/main" id="{7691D0F3-BDA6-4869-8BE1-AEF4362E47E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9" name="角丸四角形 12">
          <a:extLst>
            <a:ext uri="{FF2B5EF4-FFF2-40B4-BE49-F238E27FC236}">
              <a16:creationId xmlns:a16="http://schemas.microsoft.com/office/drawing/2014/main" id="{D98C3A7E-392C-431A-AC39-806207AA3F47}"/>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55FAA1-F11F-4B42-9B41-BD0DD8D3057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E02035-CF78-4093-9CBF-BB19B55564E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0DE282-A482-405C-90A3-B303CD0F063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B965C56-599C-43B9-868D-5197816DDFA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08C15A0-71E8-4ED6-A84C-6B3D85316FF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D13E51EB-951D-47FB-98AF-B7F6FFDF736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9CEC44F-163F-47D0-A8C7-E716EF87AB3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40FDBA0-395B-4BBF-9044-C65822E4C4C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766A1A5-1F4F-4AD5-9B78-9E37EF1CD4F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1" name="右矢印 19">
          <a:extLst>
            <a:ext uri="{FF2B5EF4-FFF2-40B4-BE49-F238E27FC236}">
              <a16:creationId xmlns:a16="http://schemas.microsoft.com/office/drawing/2014/main" id="{5A0F071D-25E7-4230-8397-2EB1E909A1F5}"/>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2" name="右中かっこ 11">
          <a:extLst>
            <a:ext uri="{FF2B5EF4-FFF2-40B4-BE49-F238E27FC236}">
              <a16:creationId xmlns:a16="http://schemas.microsoft.com/office/drawing/2014/main" id="{619E5AEB-A244-4E40-88EC-9B37E37D8C1F}"/>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17AFFE-8ED7-40B0-AB9F-C8F72C4C09E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7E3AE7-7189-4FE2-A133-D86175043E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65DADA-7FA0-44DE-95E1-BA944F02C7E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8E85EED-60C3-4C41-89D5-21D2960CE16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A6B1FA3-A992-4DBC-B1EB-86A9192E6F1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0483BD83-D0DA-475B-9960-24EB59B4E5B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951CECF-A916-4B32-9959-C79508E2E9A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CD4D0C0-FED8-46A9-9BE6-B24658F9C81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322157E-9DED-4C15-9F57-DE97325BDC1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134B236C-1A74-45CD-B687-267100FCC57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75F4D104-7431-4F73-AB62-A94D71A43F7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DD0DA49-6CD5-4415-961E-45F809D9C56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4" name="角丸四角形 12">
          <a:extLst>
            <a:ext uri="{FF2B5EF4-FFF2-40B4-BE49-F238E27FC236}">
              <a16:creationId xmlns:a16="http://schemas.microsoft.com/office/drawing/2014/main" id="{C813C129-D4D0-471B-91BB-2B42C1DEBB4A}"/>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02806A-DAD5-44CE-9B9F-39F6F95CDF4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E7A43D-101B-4953-8D0B-84AE1EB5AD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AE88650-3471-44F4-9063-104BB097FBB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A819DF5-9AD7-4D4B-AB97-DDDDC5AF5B0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46E081E-EC04-46F7-85B6-D75C669CFF3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98D703F4-4A0F-41EB-A04E-F1415E6114F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C79067D-6FCA-42A2-85DF-79CED79E7C2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B77B356-9071-4215-9457-98244BC7717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3C46F86-33DC-44FD-BC34-175046310C3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312A9B68-C807-4F3B-8A95-D2024FEE5B6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79043EB-A49A-4F6B-800F-07979D3780D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2F33631F-CE7F-4DB7-ADDA-A4BCAF4872B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1B39D200-00E1-4A25-8411-5FF23FAA2BC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136D4CE2-D1ED-4F82-AB2F-5F2DD405318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5F401B68-7476-48F2-90C5-95EB3E5FFD1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67D091CC-FBCA-48CC-9CD9-EFF04F5A480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06D08DD0-F782-40CB-92F9-18C0A9C21C6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AE39D78F-3FF9-4578-B252-699D5A08F97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0" name="角丸四角形 12">
          <a:extLst>
            <a:ext uri="{FF2B5EF4-FFF2-40B4-BE49-F238E27FC236}">
              <a16:creationId xmlns:a16="http://schemas.microsoft.com/office/drawing/2014/main" id="{429D9723-82A6-40A1-BC57-8962E9562B2E}"/>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80083C-D534-402F-A006-C139B5624B8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6D3C48-C2A3-4F52-A954-81F92FB5BBF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693369-19B8-454F-99D3-2C6172E9C20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8498C07-74F3-4ABB-B951-8D375AB73A7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F650540-9B93-4E3A-AD95-D41BD96CFCA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9FE83707-16F1-4DB2-95C7-52F52796477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7EF1A87E-5501-4DE8-8776-FA106F64D6A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723AF0F-776C-44C2-AF87-CA9BEC3D1FE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C9539D15-30AB-4DC0-AC78-B4F20E7C89B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6AAD965A-CF85-48F4-A4CB-ED1798FE586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66F59929-FBD0-4931-BA3C-70B959AF3A2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2501A47D-4312-40EB-9066-0209723A63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A81D4DE6-C2E6-4E71-B749-DE0A3302A06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0F4EBFC-810E-4F91-B521-FD0AB1FF2D0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16FD7571-849E-4C0A-9055-3D803264B10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C104031B-90F9-4D45-8C56-FB01E7C2F04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7D8D6D58-972E-4D57-9135-1CF0154F54C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C0905ACC-2AF7-4C18-805F-2CAEA51F819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0" name="角丸四角形 12">
          <a:extLst>
            <a:ext uri="{FF2B5EF4-FFF2-40B4-BE49-F238E27FC236}">
              <a16:creationId xmlns:a16="http://schemas.microsoft.com/office/drawing/2014/main" id="{EC6B83EF-3F6F-447F-A487-C583B22A18EA}"/>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D5F598-8138-4A4B-A2E4-8D7525BB56B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691A17-6D93-43DE-9DA8-987C6038CB6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3679FC4-7026-48EC-BC7D-3AA7FFCF8AC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ABDA9CA-D4D8-4851-99EE-9243A4F70C0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9E71DA6-9F6E-480D-B1E5-4FBC205D03D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262EE92F-CAF0-4864-971B-E2E9D3A9ADB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00A7F65-9013-4BC2-A67D-CCA20A57D98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51F4A55-7071-4206-B50A-35D6A86749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6E26271-D15D-47F8-B4AC-CFE8B4434B3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9B2486F5-337D-4712-8CA3-1BC5FBAA6A0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A5D8219-C15E-42DB-8BFE-62F7EF476AE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F4D7544-8A47-4DC9-B078-14AF61162F2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360CAF68-AFE0-418D-A601-DE7013D1AC8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8ABCF750-31E6-4FA9-85BB-27140ACE1E3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050FA0AB-49A4-427D-91B8-113F8F5ED92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67FB6CF7-DA04-490D-B9DC-D4E654D16FA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26EAC684-4509-472A-A79A-DF9228C6BA0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4C770BF5-0A25-4664-ADAA-95B4C3F7F31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841CA140-1062-4546-99A5-9EF8D6A8C22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FD7C46B4-E9AA-47AD-A345-D2693912A72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E258AD2F-4512-444B-8756-9AE9DA6BF63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2FE19998-B47E-4CCC-B571-9D10C39B898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B1F0F5A5-9475-440B-9582-12E18422D0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F8D5564F-1863-4794-9110-A2BE1F9524F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6" name="角丸四角形 12">
          <a:extLst>
            <a:ext uri="{FF2B5EF4-FFF2-40B4-BE49-F238E27FC236}">
              <a16:creationId xmlns:a16="http://schemas.microsoft.com/office/drawing/2014/main" id="{836ABBD4-96B3-41EA-8B64-2836DACA9AEA}"/>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8D32E4-19E6-412A-8FFC-666FA24003C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218C96-14C9-4C1F-88D1-9E4F1D50C6E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E878DA-CF14-42B6-9EFE-1B92D1DF047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F753325-2591-4F4D-BCB2-B1E2EE63B75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3C7642A-1B28-4320-8E20-D79181D6009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CB0340D3-1BBC-49D7-80C4-17D348C95A3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0A2C3A1-0A6B-4F82-B060-C4B1BABBA91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35F86A6-4B30-4327-B8E1-5B3BA2BD363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D1FFF25-D7D5-4D13-AADC-6F325B9AAEA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4756AB9C-0FE0-4858-B0F5-DDD3AA22DB7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390EA9CA-756A-455C-B74E-30E51CAD060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E2E56511-77D7-402C-AAAF-58CCF9A8D93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3B994E2E-CF73-4476-9834-4153DFA909D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F15437BE-80B9-44F7-A6BF-044EA6E2DA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EECFD742-064B-4D97-B6B0-B8FE39B2931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7" name="角丸四角形 12">
          <a:extLst>
            <a:ext uri="{FF2B5EF4-FFF2-40B4-BE49-F238E27FC236}">
              <a16:creationId xmlns:a16="http://schemas.microsoft.com/office/drawing/2014/main" id="{DAD6EE1C-5875-4A04-A391-C5FB417206BE}"/>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6E92BF-A951-43FB-9543-14247B1DA82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1C9CB6-DAF6-48D2-8DE4-FC715231C33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7206BD8-08A3-4E27-A5E5-39D1233EFCB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B1F84F1-997E-47CF-BE69-B1A67712010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82005C6-4E9D-4D84-907C-FF7D25D4CCC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AD92DEF-BD56-4210-942B-25355A9CC65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3B85E21-1774-48CA-B256-FA72206609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B33B788-719C-486E-8EF1-2A894B319DF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5B7F7D2C-D2CA-40E0-B550-695F5ED040D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9AEF4364-904B-45F8-AD58-EDA46BDB441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42BCB363-495D-4DC1-9CB0-42D1811A562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56C98277-D0AE-4D99-BE91-B4C7076AE4F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3D2C47FE-168C-4D3F-89F2-7866CD4FFCA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1393F70-A0CF-4452-9D04-2B57994C70F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C8753B5B-580C-4BF1-8E04-A7CB16291BC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73B44EB6-31D5-441C-A27A-DBF5E5B6040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F9BB7AF3-2665-40EE-8101-0B1D53C469D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E05B93D2-E0ED-4AEA-AB15-FE535985750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2372590A-D3BD-43AB-ABD8-21029181740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FF9A87D5-1BD8-463E-8C70-865D7271991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B3B3F8DB-AEBB-4ED0-BCE5-7F0F911178F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FA993C88-EA9F-40C1-9B34-2627A04F2A9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37B52CC2-7253-4CD6-95B4-A5EAAFE0A96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FCEC9A3A-39FD-4670-A904-DBFE1636F20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24BEFFBA-E175-4C58-AA2D-C275046A290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3EB0D64-EEB2-4FEB-88C3-5240E8A723A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3">
          <a:extLst>
            <a:ext uri="{FF2B5EF4-FFF2-40B4-BE49-F238E27FC236}">
              <a16:creationId xmlns:a16="http://schemas.microsoft.com/office/drawing/2014/main" id="{81FE7FE1-FDC9-4CC3-BE07-3ED42B6F963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9" name="角丸四角形 12">
          <a:extLst>
            <a:ext uri="{FF2B5EF4-FFF2-40B4-BE49-F238E27FC236}">
              <a16:creationId xmlns:a16="http://schemas.microsoft.com/office/drawing/2014/main" id="{CAF45640-0D05-4576-93E9-19702C3A754D}"/>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02A863-1373-46EA-A45D-7642D7CDB02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0B271C-6C31-42D1-8A50-044174FF4EC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ABD616-3673-43A5-A5F9-1F69341D8CF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134C307-EDFD-4D42-BA56-E158E0A6D5F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980FA16-7996-4DB9-BB6A-0E04585A94B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8C5505A5-F26C-4AAB-AC0F-F2BD163679C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80A731F-A5A8-4C60-9B95-827C8AF2D48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6780C29-84F7-45A6-8EDF-B383F670101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FC0D33F-CC4A-4248-B728-9513C80DB5A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1" name="角丸四角形 12">
          <a:extLst>
            <a:ext uri="{FF2B5EF4-FFF2-40B4-BE49-F238E27FC236}">
              <a16:creationId xmlns:a16="http://schemas.microsoft.com/office/drawing/2014/main" id="{7C46FACF-04D1-434A-8972-00974B4B150E}"/>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31777;&#26131;&#27700;&#36947;&#20107;&#26989;&#12305;03%20&#35519;&#26619;&#31080;&#65288;R5&#25244;&#26412;&#25913;&#38761;&#35519;&#26619;&#65289;&#35330;&#27491;&#2925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3487;&#27850;&#20107;&#26989;&#12305;03%20&#35519;&#26619;&#31080;&#65288;R5&#25244;&#26412;&#25913;&#38761;&#35519;&#26619;&#65289;&#35330;&#27491;&#2925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30741;&#30707;&#20107;&#26989;&#12305;03%20&#35519;&#26619;&#31080;&#65288;R5&#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19979;&#27700;&#29305;&#29872;&#12305;03%20&#35519;&#26619;&#31080;&#65288;R5&#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19979;&#27700;&#28417;&#38598;&#12305;03%20&#35519;&#26619;&#31080;&#65288;R5&#25244;&#26412;&#25913;&#38761;&#35519;&#26619;&#65289;&#35330;&#27491;&#292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19979;&#27700;&#29305;&#25490;&#12305;03%20&#35519;&#26619;&#31080;&#65288;R5&#25244;&#26412;&#25913;&#38761;&#35519;&#26619;&#65289;&#35330;&#27491;&#292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9305;&#39178;&#25351;&#23450;&#12305;03%20&#35519;&#26619;&#31080;&#65288;R5&#25244;&#26412;&#25913;&#38761;&#35519;&#26619;&#65289;&#35330;&#27491;&#292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9305;&#39178;&#30701;&#26399;&#12305;03%20&#35519;&#26619;&#31080;&#65288;R5&#25244;&#26412;&#25913;&#38761;&#35519;&#26619;&#65289;&#35330;&#27491;&#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0171;&#35703;&#12487;&#12452;&#12305;03%20&#35519;&#26619;&#31080;&#65288;R5&#25244;&#26412;&#25913;&#38761;&#35519;&#26619;&#65289;&#35330;&#2749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9305;&#39178;&#12487;&#12452;&#12305;03%20&#35519;&#26619;&#31080;&#65288;R5&#25244;&#26412;&#25913;&#38761;&#35519;&#26619;&#65289;&#35330;&#27491;&#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2207;&#21209;&#35506;/02&#36001;&#25919;&#31649;&#36001;&#20418;/01%20&#36001;&#25919;&#12501;&#12457;&#12523;&#12480;/&#9733;&#35519;&#26619;&#22577;&#21578;&#9733;/R5/5.15&#12294;&#20844;&#21942;&#20225;&#26989;&#12398;&#25244;&#26412;&#30340;&#12394;&#25913;&#38761;&#12398;&#21462;&#32068;&#29366;&#27841;&#35519;&#26619;&#12395;&#12388;&#12356;&#12390;/&#25391;&#33288;&#23616;&#25552;&#20986;&#29992;/&#35519;&#26619;&#31080;/&#12304;&#21033;&#23611;&#30010;_&#28207;&#28286;&#25972;&#20633;&#20107;&#26989;&#12305;03%20&#35519;&#26619;&#31080;&#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簡易水道事業</v>
          </cell>
        </row>
        <row r="49">
          <cell r="R49"/>
        </row>
        <row r="50">
          <cell r="R50"/>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82">
          <cell r="B282"/>
        </row>
        <row r="301">
          <cell r="S301" t="str">
            <v xml:space="preserve"> </v>
          </cell>
        </row>
        <row r="302">
          <cell r="S302"/>
        </row>
        <row r="303">
          <cell r="S303" t="str">
            <v xml:space="preserve"> </v>
          </cell>
        </row>
        <row r="305">
          <cell r="Y305" t="str">
            <v xml:space="preserve"> </v>
          </cell>
        </row>
        <row r="306">
          <cell r="Y306" t="str">
            <v xml:space="preserve"> </v>
          </cell>
        </row>
        <row r="307">
          <cell r="Y307" t="str">
            <v xml:space="preserve"> </v>
          </cell>
        </row>
        <row r="330">
          <cell r="B330"/>
          <cell r="E330" t="str">
            <v xml:space="preserve"> </v>
          </cell>
        </row>
        <row r="331">
          <cell r="E331" t="str">
            <v xml:space="preserve"> </v>
          </cell>
        </row>
        <row r="332">
          <cell r="E332" t="str">
            <v xml:space="preserve"> </v>
          </cell>
        </row>
        <row r="339">
          <cell r="E339"/>
        </row>
        <row r="341">
          <cell r="B341"/>
        </row>
        <row r="352">
          <cell r="B352"/>
        </row>
        <row r="371">
          <cell r="S371" t="str">
            <v xml:space="preserve"> </v>
          </cell>
        </row>
        <row r="372">
          <cell r="S372" t="str">
            <v xml:space="preserve"> </v>
          </cell>
        </row>
        <row r="373">
          <cell r="S373"/>
        </row>
        <row r="375">
          <cell r="Y375" t="str">
            <v xml:space="preserve"> </v>
          </cell>
        </row>
        <row r="376">
          <cell r="Y376" t="str">
            <v xml:space="preserve"> </v>
          </cell>
        </row>
        <row r="377">
          <cell r="Y377" t="str">
            <v xml:space="preserve"> </v>
          </cell>
        </row>
        <row r="399">
          <cell r="B399"/>
          <cell r="E399"/>
        </row>
        <row r="400">
          <cell r="E400" t="str">
            <v xml:space="preserve"> </v>
          </cell>
        </row>
        <row r="401">
          <cell r="E401" t="str">
            <v xml:space="preserve"> </v>
          </cell>
        </row>
        <row r="408">
          <cell r="E408"/>
        </row>
        <row r="410">
          <cell r="B410"/>
        </row>
        <row r="421">
          <cell r="B421" t="str">
            <v>北海道水道広域化推進プランの策定に向けた検討会議に参画して、管内他市町村とともに広域化に向けた検討をしている。</v>
          </cell>
        </row>
        <row r="427">
          <cell r="B427" t="str">
            <v>検討会議の中で、広域化の可能性や具体的な取り組み内容などに関する調査・検討を行っている途中であり、現時点では課題までは見出せていない状況である。</v>
          </cell>
        </row>
      </sheetData>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に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row r="21">
          <cell r="AQ21"/>
        </row>
        <row r="49">
          <cell r="R49"/>
        </row>
        <row r="50">
          <cell r="R50"/>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82">
          <cell r="B282"/>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B330"/>
          <cell r="E330" t="str">
            <v xml:space="preserve"> </v>
          </cell>
        </row>
        <row r="331">
          <cell r="E331" t="str">
            <v xml:space="preserve"> </v>
          </cell>
        </row>
        <row r="332">
          <cell r="E332" t="str">
            <v xml:space="preserve"> </v>
          </cell>
        </row>
        <row r="339">
          <cell r="E339"/>
        </row>
        <row r="341">
          <cell r="B341"/>
        </row>
        <row r="352">
          <cell r="B352"/>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399">
          <cell r="B399"/>
          <cell r="E399"/>
        </row>
        <row r="400">
          <cell r="E400" t="str">
            <v xml:space="preserve"> </v>
          </cell>
        </row>
        <row r="401">
          <cell r="E401" t="str">
            <v xml:space="preserve"> </v>
          </cell>
        </row>
        <row r="408">
          <cell r="E408"/>
        </row>
        <row r="410">
          <cell r="B410"/>
        </row>
        <row r="421">
          <cell r="B421" t="str">
            <v>汚水処理の事業運営に係る「広域化・共同化計画」の策定検討会議に参画して、管内他市町村とともに広域化に向けた検討をしている。</v>
          </cell>
        </row>
        <row r="427">
          <cell r="B427" t="str">
            <v>検討会議の中で、広域化の可能性や具体的な取り組み内容などに関する調査・検討を行っている途中であり、現時点では課題までは見出せていない状況である。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　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ひとり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管理し、健全な経営に努める。</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t="str">
            <v>●</v>
          </cell>
        </row>
        <row r="651">
          <cell r="B651" t="str">
            <v>本事業については、地方債の償還のみを行っている事業であるため、現行の経営体制・手法を継続する。
上記のとおり、地方債償還のみであるが、不足する財源については今後も一般会計より繰り入れる。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6"/>
  <sheetViews>
    <sheetView showZeros="0" tabSelected="1" view="pageBreakPreview" zoomScale="50" zoomScaleNormal="55" zoomScaleSheetLayoutView="50" workbookViewId="0">
      <selection activeCell="AG29" sqref="AG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38</v>
      </c>
      <c r="V11" s="112"/>
      <c r="W11" s="112"/>
      <c r="X11" s="112"/>
      <c r="Y11" s="112"/>
      <c r="Z11" s="112"/>
      <c r="AA11" s="112"/>
      <c r="AB11" s="112"/>
      <c r="AC11" s="112"/>
      <c r="AD11" s="112"/>
      <c r="AE11" s="112"/>
      <c r="AF11" s="113"/>
      <c r="AG11" s="113"/>
      <c r="AH11" s="113"/>
      <c r="AI11" s="113"/>
      <c r="AJ11" s="113"/>
      <c r="AK11" s="113"/>
      <c r="AL11" s="113"/>
      <c r="AM11" s="113"/>
      <c r="AN11" s="114"/>
      <c r="AO11" s="123" t="s">
        <v>36</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IF([1]回答表!R49="●","●","")</f>
        <v/>
      </c>
      <c r="E24" s="131"/>
      <c r="F24" s="131"/>
      <c r="G24" s="131"/>
      <c r="H24" s="131"/>
      <c r="I24" s="131"/>
      <c r="J24" s="132"/>
      <c r="K24" s="130" t="str">
        <f>IF([1]回答表!R50="●","●","")</f>
        <v/>
      </c>
      <c r="L24" s="131"/>
      <c r="M24" s="131"/>
      <c r="N24" s="131"/>
      <c r="O24" s="131"/>
      <c r="P24" s="131"/>
      <c r="Q24" s="132"/>
      <c r="R24" s="130" t="str">
        <f>IF([1]回答表!R51="●","●","")</f>
        <v/>
      </c>
      <c r="S24" s="131"/>
      <c r="T24" s="131"/>
      <c r="U24" s="131"/>
      <c r="V24" s="131"/>
      <c r="W24" s="131"/>
      <c r="X24" s="132"/>
      <c r="Y24" s="130" t="str">
        <f>IF([1]回答表!R52="●","●","")</f>
        <v>●</v>
      </c>
      <c r="Z24" s="131"/>
      <c r="AA24" s="131"/>
      <c r="AB24" s="131"/>
      <c r="AC24" s="131"/>
      <c r="AD24" s="131"/>
      <c r="AE24" s="132"/>
      <c r="AF24" s="136" t="str">
        <f>IF([1]回答表!R53="●","●","")</f>
        <v/>
      </c>
      <c r="AG24" s="137"/>
      <c r="AH24" s="137"/>
      <c r="AI24" s="137"/>
      <c r="AJ24" s="137"/>
      <c r="AK24" s="137"/>
      <c r="AL24" s="138"/>
      <c r="AM24" s="136" t="str">
        <f>IF([1]回答表!R54="●","●","")</f>
        <v/>
      </c>
      <c r="AN24" s="137"/>
      <c r="AO24" s="137"/>
      <c r="AP24" s="137"/>
      <c r="AQ24" s="137"/>
      <c r="AR24" s="137"/>
      <c r="AS24" s="138"/>
      <c r="AT24" s="136" t="str">
        <f>IF([1]回答表!R55="●","●","")</f>
        <v/>
      </c>
      <c r="AU24" s="137"/>
      <c r="AV24" s="137"/>
      <c r="AW24" s="137"/>
      <c r="AX24" s="137"/>
      <c r="AY24" s="137"/>
      <c r="AZ24" s="138"/>
      <c r="BA24" s="29"/>
      <c r="BB24" s="136" t="str">
        <f>IF([1]回答表!R56="●","●","")</f>
        <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3"/>
      <c r="AS32" s="143"/>
      <c r="AT32" s="143"/>
      <c r="AU32" s="143"/>
      <c r="AV32" s="143"/>
      <c r="AW32" s="143"/>
      <c r="AX32" s="143"/>
      <c r="AY32" s="143"/>
      <c r="AZ32" s="143"/>
      <c r="BA32" s="143"/>
      <c r="BB32" s="143"/>
      <c r="BC32" s="36"/>
      <c r="BD32" s="37"/>
      <c r="BE32" s="37"/>
      <c r="BF32" s="37"/>
      <c r="BG32" s="37"/>
      <c r="BH32" s="37"/>
      <c r="BI32" s="37"/>
      <c r="BJ32" s="37"/>
      <c r="BK32" s="37"/>
      <c r="BL32" s="37"/>
      <c r="BM32" s="37"/>
      <c r="BN32" s="37"/>
      <c r="BO32" s="37"/>
      <c r="BP32" s="37"/>
      <c r="BQ32" s="37"/>
      <c r="BR32" s="38"/>
    </row>
    <row r="33" spans="3:70"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4"/>
      <c r="AS33" s="144"/>
      <c r="AT33" s="144"/>
      <c r="AU33" s="144"/>
      <c r="AV33" s="144"/>
      <c r="AW33" s="144"/>
      <c r="AX33" s="144"/>
      <c r="AY33" s="144"/>
      <c r="AZ33" s="144"/>
      <c r="BA33" s="144"/>
      <c r="BB33" s="144"/>
      <c r="BC33" s="40"/>
      <c r="BD33" s="15"/>
      <c r="BE33" s="15"/>
      <c r="BF33" s="15"/>
      <c r="BG33" s="15"/>
      <c r="BH33" s="15"/>
      <c r="BI33" s="15"/>
      <c r="BJ33" s="15"/>
      <c r="BK33" s="15"/>
      <c r="BL33" s="15"/>
      <c r="BM33" s="15"/>
      <c r="BN33" s="18"/>
      <c r="BO33" s="18"/>
      <c r="BP33" s="18"/>
      <c r="BQ33" s="41"/>
      <c r="BR33" s="42"/>
    </row>
    <row r="34" spans="3:70" ht="15.6" customHeight="1">
      <c r="C34" s="39"/>
      <c r="D34" s="145" t="s">
        <v>4</v>
      </c>
      <c r="E34" s="146"/>
      <c r="F34" s="146"/>
      <c r="G34" s="146"/>
      <c r="H34" s="146"/>
      <c r="I34" s="146"/>
      <c r="J34" s="146"/>
      <c r="K34" s="146"/>
      <c r="L34" s="146"/>
      <c r="M34" s="146"/>
      <c r="N34" s="146"/>
      <c r="O34" s="146"/>
      <c r="P34" s="146"/>
      <c r="Q34" s="147"/>
      <c r="R34" s="151" t="s">
        <v>23</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0"/>
      <c r="BD34" s="15"/>
      <c r="BE34" s="15"/>
      <c r="BF34" s="15"/>
      <c r="BG34" s="15"/>
      <c r="BH34" s="15"/>
      <c r="BI34" s="15"/>
      <c r="BJ34" s="15"/>
      <c r="BK34" s="15"/>
      <c r="BL34" s="15"/>
      <c r="BM34" s="15"/>
      <c r="BN34" s="18"/>
      <c r="BO34" s="18"/>
      <c r="BP34" s="18"/>
      <c r="BQ34" s="41"/>
      <c r="BR34" s="42"/>
    </row>
    <row r="35" spans="3:70" ht="15.6" customHeight="1">
      <c r="C35" s="39"/>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0"/>
      <c r="BD35" s="15"/>
      <c r="BE35" s="15"/>
      <c r="BF35" s="15"/>
      <c r="BG35" s="15"/>
      <c r="BH35" s="15"/>
      <c r="BI35" s="15"/>
      <c r="BJ35" s="15"/>
      <c r="BK35" s="15"/>
      <c r="BL35" s="15"/>
      <c r="BM35" s="15"/>
      <c r="BN35" s="18"/>
      <c r="BO35" s="18"/>
      <c r="BP35" s="18"/>
      <c r="BQ35" s="41"/>
      <c r="BR35" s="42"/>
    </row>
    <row r="36" spans="3:70"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3:70" ht="18.75">
      <c r="C37" s="39"/>
      <c r="D37" s="17"/>
      <c r="E37" s="17"/>
      <c r="F37" s="17"/>
      <c r="G37" s="17"/>
      <c r="H37" s="17"/>
      <c r="I37" s="17"/>
      <c r="J37" s="17"/>
      <c r="K37" s="17"/>
      <c r="L37" s="17"/>
      <c r="M37" s="17"/>
      <c r="N37" s="17"/>
      <c r="O37" s="17"/>
      <c r="P37" s="17"/>
      <c r="Q37" s="17"/>
      <c r="R37" s="17"/>
      <c r="S37" s="17"/>
      <c r="T37" s="17"/>
      <c r="U37" s="16" t="s">
        <v>18</v>
      </c>
      <c r="V37" s="20"/>
      <c r="W37" s="19"/>
      <c r="X37" s="21"/>
      <c r="Y37" s="21"/>
      <c r="Z37" s="22"/>
      <c r="AA37" s="22"/>
      <c r="AB37" s="22"/>
      <c r="AC37" s="22"/>
      <c r="AD37" s="22"/>
      <c r="AE37" s="22"/>
      <c r="AF37" s="22"/>
      <c r="AG37" s="22"/>
      <c r="AH37" s="22"/>
      <c r="AI37" s="22"/>
      <c r="AJ37" s="22"/>
      <c r="AK37" s="19"/>
      <c r="AL37" s="19"/>
      <c r="AM37" s="16" t="s">
        <v>17</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70" ht="19.350000000000001" customHeight="1">
      <c r="C38" s="39"/>
      <c r="D38" s="29"/>
      <c r="E38" s="29"/>
      <c r="F38" s="29"/>
      <c r="G38" s="29"/>
      <c r="H38" s="29"/>
      <c r="I38" s="29"/>
      <c r="J38" s="29"/>
      <c r="K38" s="29"/>
      <c r="L38" s="29"/>
      <c r="M38" s="29"/>
      <c r="N38" s="29"/>
      <c r="O38" s="29"/>
      <c r="P38" s="29"/>
      <c r="Q38" s="29"/>
      <c r="R38" s="17"/>
      <c r="S38" s="17"/>
      <c r="T38" s="17"/>
      <c r="U38" s="157" t="s">
        <v>24</v>
      </c>
      <c r="V38" s="158"/>
      <c r="W38" s="158"/>
      <c r="X38" s="158"/>
      <c r="Y38" s="158"/>
      <c r="Z38" s="158"/>
      <c r="AA38" s="158"/>
      <c r="AB38" s="158"/>
      <c r="AC38" s="158"/>
      <c r="AD38" s="158"/>
      <c r="AE38" s="158"/>
      <c r="AF38" s="158"/>
      <c r="AG38" s="158"/>
      <c r="AH38" s="158"/>
      <c r="AI38" s="158"/>
      <c r="AJ38" s="159"/>
      <c r="AK38" s="45"/>
      <c r="AL38" s="45"/>
      <c r="AM38" s="163" t="str">
        <f>IF([1]回答表!F18="簡易水道事業",IF([1]回答表!X52="●",[1]回答表!B282,IF([1]回答表!AA52="●",[1]回答表!B352,"")),"")</f>
        <v/>
      </c>
      <c r="AN38" s="164"/>
      <c r="AO38" s="164"/>
      <c r="AP38" s="164"/>
      <c r="AQ38" s="164"/>
      <c r="AR38" s="164"/>
      <c r="AS38" s="164"/>
      <c r="AT38" s="164"/>
      <c r="AU38" s="164"/>
      <c r="AV38" s="164"/>
      <c r="AW38" s="164"/>
      <c r="AX38" s="164"/>
      <c r="AY38" s="164"/>
      <c r="AZ38" s="164"/>
      <c r="BA38" s="164"/>
      <c r="BB38" s="165"/>
      <c r="BC38" s="43"/>
      <c r="BD38" s="15"/>
      <c r="BE38" s="15"/>
      <c r="BF38" s="172" t="str">
        <f>IF([1]回答表!F18="簡易水道事業",IF([1]回答表!X52="●",[1]回答表!B330,IF([1]回答表!AA52="●",[1]回答表!B399,"")),"")</f>
        <v/>
      </c>
      <c r="BG38" s="173"/>
      <c r="BH38" s="173"/>
      <c r="BI38" s="173"/>
      <c r="BJ38" s="172"/>
      <c r="BK38" s="173"/>
      <c r="BL38" s="173"/>
      <c r="BM38" s="173"/>
      <c r="BN38" s="172"/>
      <c r="BO38" s="173"/>
      <c r="BP38" s="173"/>
      <c r="BQ38" s="174"/>
      <c r="BR38" s="42"/>
    </row>
    <row r="39" spans="3:70" ht="19.350000000000001" customHeight="1">
      <c r="C39" s="39"/>
      <c r="D39" s="29"/>
      <c r="E39" s="29"/>
      <c r="F39" s="29"/>
      <c r="G39" s="29"/>
      <c r="H39" s="29"/>
      <c r="I39" s="29"/>
      <c r="J39" s="29"/>
      <c r="K39" s="29"/>
      <c r="L39" s="29"/>
      <c r="M39" s="29"/>
      <c r="N39" s="29"/>
      <c r="O39" s="29"/>
      <c r="P39" s="29"/>
      <c r="Q39" s="29"/>
      <c r="R39" s="17"/>
      <c r="S39" s="17"/>
      <c r="T39" s="17"/>
      <c r="U39" s="160"/>
      <c r="V39" s="161"/>
      <c r="W39" s="161"/>
      <c r="X39" s="161"/>
      <c r="Y39" s="161"/>
      <c r="Z39" s="161"/>
      <c r="AA39" s="161"/>
      <c r="AB39" s="161"/>
      <c r="AC39" s="161"/>
      <c r="AD39" s="161"/>
      <c r="AE39" s="161"/>
      <c r="AF39" s="161"/>
      <c r="AG39" s="161"/>
      <c r="AH39" s="161"/>
      <c r="AI39" s="161"/>
      <c r="AJ39" s="162"/>
      <c r="AK39" s="45"/>
      <c r="AL39" s="45"/>
      <c r="AM39" s="166"/>
      <c r="AN39" s="167"/>
      <c r="AO39" s="167"/>
      <c r="AP39" s="167"/>
      <c r="AQ39" s="167"/>
      <c r="AR39" s="167"/>
      <c r="AS39" s="167"/>
      <c r="AT39" s="167"/>
      <c r="AU39" s="167"/>
      <c r="AV39" s="167"/>
      <c r="AW39" s="167"/>
      <c r="AX39" s="167"/>
      <c r="AY39" s="167"/>
      <c r="AZ39" s="167"/>
      <c r="BA39" s="167"/>
      <c r="BB39" s="168"/>
      <c r="BC39" s="43"/>
      <c r="BD39" s="15"/>
      <c r="BE39" s="15"/>
      <c r="BF39" s="128"/>
      <c r="BG39" s="129"/>
      <c r="BH39" s="129"/>
      <c r="BI39" s="129"/>
      <c r="BJ39" s="128"/>
      <c r="BK39" s="129"/>
      <c r="BL39" s="129"/>
      <c r="BM39" s="129"/>
      <c r="BN39" s="128"/>
      <c r="BO39" s="129"/>
      <c r="BP39" s="129"/>
      <c r="BQ39" s="141"/>
      <c r="BR39" s="42"/>
    </row>
    <row r="40" spans="3:70" ht="15.6" customHeight="1">
      <c r="C40" s="39"/>
      <c r="D40" s="151" t="s">
        <v>6</v>
      </c>
      <c r="E40" s="152"/>
      <c r="F40" s="152"/>
      <c r="G40" s="152"/>
      <c r="H40" s="152"/>
      <c r="I40" s="152"/>
      <c r="J40" s="152"/>
      <c r="K40" s="152"/>
      <c r="L40" s="152"/>
      <c r="M40" s="153"/>
      <c r="N40" s="178" t="str">
        <f>IF([1]回答表!F18="簡易水道事業",IF([1]回答表!X52="●","●",""),"")</f>
        <v/>
      </c>
      <c r="O40" s="179"/>
      <c r="P40" s="179"/>
      <c r="Q40" s="180"/>
      <c r="R40" s="17"/>
      <c r="S40" s="17"/>
      <c r="T40" s="17"/>
      <c r="U40" s="136" t="str">
        <f>IF([1]回答表!F18="簡易水道事業",IF([1]回答表!X52="●",[1]回答表!S301,IF([1]回答表!AA52="●",[1]回答表!S371,"")),"")</f>
        <v/>
      </c>
      <c r="V40" s="137"/>
      <c r="W40" s="137"/>
      <c r="X40" s="137"/>
      <c r="Y40" s="137"/>
      <c r="Z40" s="137"/>
      <c r="AA40" s="137"/>
      <c r="AB40" s="137"/>
      <c r="AC40" s="137"/>
      <c r="AD40" s="137"/>
      <c r="AE40" s="137"/>
      <c r="AF40" s="137"/>
      <c r="AG40" s="137"/>
      <c r="AH40" s="137"/>
      <c r="AI40" s="137"/>
      <c r="AJ40" s="138"/>
      <c r="AK40" s="45"/>
      <c r="AL40" s="45"/>
      <c r="AM40" s="166"/>
      <c r="AN40" s="167"/>
      <c r="AO40" s="167"/>
      <c r="AP40" s="167"/>
      <c r="AQ40" s="167"/>
      <c r="AR40" s="167"/>
      <c r="AS40" s="167"/>
      <c r="AT40" s="167"/>
      <c r="AU40" s="167"/>
      <c r="AV40" s="167"/>
      <c r="AW40" s="167"/>
      <c r="AX40" s="167"/>
      <c r="AY40" s="167"/>
      <c r="AZ40" s="167"/>
      <c r="BA40" s="167"/>
      <c r="BB40" s="168"/>
      <c r="BC40" s="43"/>
      <c r="BD40" s="15"/>
      <c r="BE40" s="15"/>
      <c r="BF40" s="128"/>
      <c r="BG40" s="129"/>
      <c r="BH40" s="129"/>
      <c r="BI40" s="129"/>
      <c r="BJ40" s="128"/>
      <c r="BK40" s="129"/>
      <c r="BL40" s="129"/>
      <c r="BM40" s="129"/>
      <c r="BN40" s="128"/>
      <c r="BO40" s="129"/>
      <c r="BP40" s="129"/>
      <c r="BQ40" s="141"/>
      <c r="BR40" s="42"/>
    </row>
    <row r="41" spans="3:70" ht="15.6" customHeight="1">
      <c r="C41" s="39"/>
      <c r="D41" s="175"/>
      <c r="E41" s="176"/>
      <c r="F41" s="176"/>
      <c r="G41" s="176"/>
      <c r="H41" s="176"/>
      <c r="I41" s="176"/>
      <c r="J41" s="176"/>
      <c r="K41" s="176"/>
      <c r="L41" s="176"/>
      <c r="M41" s="177"/>
      <c r="N41" s="181"/>
      <c r="O41" s="182"/>
      <c r="P41" s="182"/>
      <c r="Q41" s="183"/>
      <c r="R41" s="17"/>
      <c r="S41" s="17"/>
      <c r="T41" s="17"/>
      <c r="U41" s="130"/>
      <c r="V41" s="131"/>
      <c r="W41" s="131"/>
      <c r="X41" s="131"/>
      <c r="Y41" s="131"/>
      <c r="Z41" s="131"/>
      <c r="AA41" s="131"/>
      <c r="AB41" s="131"/>
      <c r="AC41" s="131"/>
      <c r="AD41" s="131"/>
      <c r="AE41" s="131"/>
      <c r="AF41" s="131"/>
      <c r="AG41" s="131"/>
      <c r="AH41" s="131"/>
      <c r="AI41" s="131"/>
      <c r="AJ41" s="132"/>
      <c r="AK41" s="45"/>
      <c r="AL41" s="45"/>
      <c r="AM41" s="166"/>
      <c r="AN41" s="167"/>
      <c r="AO41" s="167"/>
      <c r="AP41" s="167"/>
      <c r="AQ41" s="167"/>
      <c r="AR41" s="167"/>
      <c r="AS41" s="167"/>
      <c r="AT41" s="167"/>
      <c r="AU41" s="167"/>
      <c r="AV41" s="167"/>
      <c r="AW41" s="167"/>
      <c r="AX41" s="167"/>
      <c r="AY41" s="167"/>
      <c r="AZ41" s="167"/>
      <c r="BA41" s="167"/>
      <c r="BB41" s="168"/>
      <c r="BC41" s="43"/>
      <c r="BD41" s="15"/>
      <c r="BE41" s="15"/>
      <c r="BF41" s="128" t="str">
        <f>IF([1]回答表!F18="簡易水道事業",IF([1]回答表!X52="●",[1]回答表!E330,IF([1]回答表!AA52="●",[1]回答表!E399,"")),"")</f>
        <v/>
      </c>
      <c r="BG41" s="129"/>
      <c r="BH41" s="129"/>
      <c r="BI41" s="129"/>
      <c r="BJ41" s="128" t="str">
        <f>IF([1]回答表!F18="簡易水道事業",IF([1]回答表!X52="●",[1]回答表!E331,IF([1]回答表!AA52="●",[1]回答表!E400,"")),"")</f>
        <v/>
      </c>
      <c r="BK41" s="129"/>
      <c r="BL41" s="129"/>
      <c r="BM41" s="129"/>
      <c r="BN41" s="128" t="str">
        <f>IF([1]回答表!F18="簡易水道事業",IF([1]回答表!X52="●",[1]回答表!E332,IF([1]回答表!AA52="●",[1]回答表!E401,"")),"")</f>
        <v/>
      </c>
      <c r="BO41" s="129"/>
      <c r="BP41" s="129"/>
      <c r="BQ41" s="141"/>
      <c r="BR41" s="42"/>
    </row>
    <row r="42" spans="3:70" ht="15.6" customHeight="1">
      <c r="C42" s="39"/>
      <c r="D42" s="175"/>
      <c r="E42" s="176"/>
      <c r="F42" s="176"/>
      <c r="G42" s="176"/>
      <c r="H42" s="176"/>
      <c r="I42" s="176"/>
      <c r="J42" s="176"/>
      <c r="K42" s="176"/>
      <c r="L42" s="176"/>
      <c r="M42" s="177"/>
      <c r="N42" s="181"/>
      <c r="O42" s="182"/>
      <c r="P42" s="182"/>
      <c r="Q42" s="183"/>
      <c r="R42" s="47"/>
      <c r="S42" s="47"/>
      <c r="T42" s="47"/>
      <c r="U42" s="133"/>
      <c r="V42" s="134"/>
      <c r="W42" s="134"/>
      <c r="X42" s="134"/>
      <c r="Y42" s="134"/>
      <c r="Z42" s="134"/>
      <c r="AA42" s="134"/>
      <c r="AB42" s="134"/>
      <c r="AC42" s="134"/>
      <c r="AD42" s="134"/>
      <c r="AE42" s="134"/>
      <c r="AF42" s="134"/>
      <c r="AG42" s="134"/>
      <c r="AH42" s="134"/>
      <c r="AI42" s="134"/>
      <c r="AJ42" s="135"/>
      <c r="AK42" s="45"/>
      <c r="AL42" s="45"/>
      <c r="AM42" s="166"/>
      <c r="AN42" s="167"/>
      <c r="AO42" s="167"/>
      <c r="AP42" s="167"/>
      <c r="AQ42" s="167"/>
      <c r="AR42" s="167"/>
      <c r="AS42" s="167"/>
      <c r="AT42" s="167"/>
      <c r="AU42" s="167"/>
      <c r="AV42" s="167"/>
      <c r="AW42" s="167"/>
      <c r="AX42" s="167"/>
      <c r="AY42" s="167"/>
      <c r="AZ42" s="167"/>
      <c r="BA42" s="167"/>
      <c r="BB42" s="168"/>
      <c r="BC42" s="43"/>
      <c r="BD42" s="43"/>
      <c r="BE42" s="43"/>
      <c r="BF42" s="128"/>
      <c r="BG42" s="129"/>
      <c r="BH42" s="129"/>
      <c r="BI42" s="129"/>
      <c r="BJ42" s="128"/>
      <c r="BK42" s="129"/>
      <c r="BL42" s="129"/>
      <c r="BM42" s="129"/>
      <c r="BN42" s="128"/>
      <c r="BO42" s="129"/>
      <c r="BP42" s="129"/>
      <c r="BQ42" s="141"/>
      <c r="BR42" s="42"/>
    </row>
    <row r="43" spans="3:70" ht="19.350000000000001" customHeight="1">
      <c r="C43" s="39"/>
      <c r="D43" s="154"/>
      <c r="E43" s="155"/>
      <c r="F43" s="155"/>
      <c r="G43" s="155"/>
      <c r="H43" s="155"/>
      <c r="I43" s="155"/>
      <c r="J43" s="155"/>
      <c r="K43" s="155"/>
      <c r="L43" s="155"/>
      <c r="M43" s="156"/>
      <c r="N43" s="184"/>
      <c r="O43" s="185"/>
      <c r="P43" s="185"/>
      <c r="Q43" s="186"/>
      <c r="R43" s="47"/>
      <c r="S43" s="47"/>
      <c r="T43" s="47"/>
      <c r="U43" s="157" t="s">
        <v>25</v>
      </c>
      <c r="V43" s="158"/>
      <c r="W43" s="158"/>
      <c r="X43" s="158"/>
      <c r="Y43" s="158"/>
      <c r="Z43" s="158"/>
      <c r="AA43" s="158"/>
      <c r="AB43" s="158"/>
      <c r="AC43" s="158"/>
      <c r="AD43" s="158"/>
      <c r="AE43" s="158"/>
      <c r="AF43" s="158"/>
      <c r="AG43" s="158"/>
      <c r="AH43" s="158"/>
      <c r="AI43" s="158"/>
      <c r="AJ43" s="159"/>
      <c r="AK43" s="45"/>
      <c r="AL43" s="45"/>
      <c r="AM43" s="166"/>
      <c r="AN43" s="167"/>
      <c r="AO43" s="167"/>
      <c r="AP43" s="167"/>
      <c r="AQ43" s="167"/>
      <c r="AR43" s="167"/>
      <c r="AS43" s="167"/>
      <c r="AT43" s="167"/>
      <c r="AU43" s="167"/>
      <c r="AV43" s="167"/>
      <c r="AW43" s="167"/>
      <c r="AX43" s="167"/>
      <c r="AY43" s="167"/>
      <c r="AZ43" s="167"/>
      <c r="BA43" s="167"/>
      <c r="BB43" s="168"/>
      <c r="BC43" s="43"/>
      <c r="BD43" s="15"/>
      <c r="BE43" s="15"/>
      <c r="BF43" s="128"/>
      <c r="BG43" s="129"/>
      <c r="BH43" s="129"/>
      <c r="BI43" s="129"/>
      <c r="BJ43" s="128"/>
      <c r="BK43" s="129"/>
      <c r="BL43" s="129"/>
      <c r="BM43" s="129"/>
      <c r="BN43" s="128"/>
      <c r="BO43" s="129"/>
      <c r="BP43" s="129"/>
      <c r="BQ43" s="141"/>
      <c r="BR43" s="42"/>
    </row>
    <row r="44" spans="3:70" ht="19.350000000000001" customHeight="1">
      <c r="C44" s="39"/>
      <c r="D44" s="17"/>
      <c r="E44" s="17"/>
      <c r="F44" s="17"/>
      <c r="G44" s="17"/>
      <c r="H44" s="17"/>
      <c r="I44" s="17"/>
      <c r="J44" s="17"/>
      <c r="K44" s="17"/>
      <c r="L44" s="17"/>
      <c r="M44" s="17"/>
      <c r="N44" s="17"/>
      <c r="O44" s="17"/>
      <c r="P44" s="17"/>
      <c r="Q44" s="17"/>
      <c r="R44" s="17"/>
      <c r="S44" s="17"/>
      <c r="T44" s="17"/>
      <c r="U44" s="160"/>
      <c r="V44" s="161"/>
      <c r="W44" s="161"/>
      <c r="X44" s="161"/>
      <c r="Y44" s="161"/>
      <c r="Z44" s="161"/>
      <c r="AA44" s="161"/>
      <c r="AB44" s="161"/>
      <c r="AC44" s="161"/>
      <c r="AD44" s="161"/>
      <c r="AE44" s="161"/>
      <c r="AF44" s="161"/>
      <c r="AG44" s="161"/>
      <c r="AH44" s="161"/>
      <c r="AI44" s="161"/>
      <c r="AJ44" s="162"/>
      <c r="AK44" s="45"/>
      <c r="AL44" s="45"/>
      <c r="AM44" s="166"/>
      <c r="AN44" s="167"/>
      <c r="AO44" s="167"/>
      <c r="AP44" s="167"/>
      <c r="AQ44" s="167"/>
      <c r="AR44" s="167"/>
      <c r="AS44" s="167"/>
      <c r="AT44" s="167"/>
      <c r="AU44" s="167"/>
      <c r="AV44" s="167"/>
      <c r="AW44" s="167"/>
      <c r="AX44" s="167"/>
      <c r="AY44" s="167"/>
      <c r="AZ44" s="167"/>
      <c r="BA44" s="167"/>
      <c r="BB44" s="168"/>
      <c r="BC44" s="43"/>
      <c r="BD44" s="48"/>
      <c r="BE44" s="48"/>
      <c r="BF44" s="128"/>
      <c r="BG44" s="129"/>
      <c r="BH44" s="129"/>
      <c r="BI44" s="129"/>
      <c r="BJ44" s="128"/>
      <c r="BK44" s="129"/>
      <c r="BL44" s="129"/>
      <c r="BM44" s="129"/>
      <c r="BN44" s="128"/>
      <c r="BO44" s="129"/>
      <c r="BP44" s="129"/>
      <c r="BQ44" s="141"/>
      <c r="BR44" s="42"/>
    </row>
    <row r="45" spans="3:70" ht="15.6" customHeight="1">
      <c r="C45" s="39"/>
      <c r="D45" s="29"/>
      <c r="E45" s="29"/>
      <c r="F45" s="29"/>
      <c r="G45" s="29"/>
      <c r="H45" s="29"/>
      <c r="I45" s="29"/>
      <c r="J45" s="29"/>
      <c r="K45" s="29"/>
      <c r="L45" s="29"/>
      <c r="M45" s="29"/>
      <c r="N45" s="29"/>
      <c r="O45" s="29"/>
      <c r="P45" s="29"/>
      <c r="Q45" s="29"/>
      <c r="R45" s="17"/>
      <c r="S45" s="17"/>
      <c r="T45" s="17"/>
      <c r="U45" s="136" t="str">
        <f>IF([1]回答表!F18="簡易水道事業",IF([1]回答表!X52="●",[1]回答表!S302,IF([1]回答表!AA52="●",[1]回答表!S372,"")),"")</f>
        <v/>
      </c>
      <c r="V45" s="137"/>
      <c r="W45" s="137"/>
      <c r="X45" s="137"/>
      <c r="Y45" s="137"/>
      <c r="Z45" s="137"/>
      <c r="AA45" s="137"/>
      <c r="AB45" s="137"/>
      <c r="AC45" s="137"/>
      <c r="AD45" s="137"/>
      <c r="AE45" s="137"/>
      <c r="AF45" s="137"/>
      <c r="AG45" s="137"/>
      <c r="AH45" s="137"/>
      <c r="AI45" s="137"/>
      <c r="AJ45" s="138"/>
      <c r="AK45" s="45"/>
      <c r="AL45" s="45"/>
      <c r="AM45" s="166"/>
      <c r="AN45" s="167"/>
      <c r="AO45" s="167"/>
      <c r="AP45" s="167"/>
      <c r="AQ45" s="167"/>
      <c r="AR45" s="167"/>
      <c r="AS45" s="167"/>
      <c r="AT45" s="167"/>
      <c r="AU45" s="167"/>
      <c r="AV45" s="167"/>
      <c r="AW45" s="167"/>
      <c r="AX45" s="167"/>
      <c r="AY45" s="167"/>
      <c r="AZ45" s="167"/>
      <c r="BA45" s="167"/>
      <c r="BB45" s="168"/>
      <c r="BC45" s="43"/>
      <c r="BD45" s="48"/>
      <c r="BE45" s="48"/>
      <c r="BF45" s="128" t="s">
        <v>8</v>
      </c>
      <c r="BG45" s="129"/>
      <c r="BH45" s="129"/>
      <c r="BI45" s="129"/>
      <c r="BJ45" s="128" t="s">
        <v>9</v>
      </c>
      <c r="BK45" s="129"/>
      <c r="BL45" s="129"/>
      <c r="BM45" s="129"/>
      <c r="BN45" s="128" t="s">
        <v>10</v>
      </c>
      <c r="BO45" s="129"/>
      <c r="BP45" s="129"/>
      <c r="BQ45" s="141"/>
      <c r="BR45" s="42"/>
    </row>
    <row r="46" spans="3:70" ht="15.6" customHeight="1">
      <c r="C46" s="39"/>
      <c r="D46" s="29"/>
      <c r="E46" s="29"/>
      <c r="F46" s="29"/>
      <c r="G46" s="29"/>
      <c r="H46" s="29"/>
      <c r="I46" s="29"/>
      <c r="J46" s="29"/>
      <c r="K46" s="29"/>
      <c r="L46" s="29"/>
      <c r="M46" s="29"/>
      <c r="N46" s="29"/>
      <c r="O46" s="29"/>
      <c r="P46" s="29"/>
      <c r="Q46" s="29"/>
      <c r="R46" s="17"/>
      <c r="S46" s="17"/>
      <c r="T46" s="17"/>
      <c r="U46" s="130"/>
      <c r="V46" s="131"/>
      <c r="W46" s="131"/>
      <c r="X46" s="131"/>
      <c r="Y46" s="131"/>
      <c r="Z46" s="131"/>
      <c r="AA46" s="131"/>
      <c r="AB46" s="131"/>
      <c r="AC46" s="131"/>
      <c r="AD46" s="131"/>
      <c r="AE46" s="131"/>
      <c r="AF46" s="131"/>
      <c r="AG46" s="131"/>
      <c r="AH46" s="131"/>
      <c r="AI46" s="131"/>
      <c r="AJ46" s="132"/>
      <c r="AK46" s="45"/>
      <c r="AL46" s="45"/>
      <c r="AM46" s="169"/>
      <c r="AN46" s="170"/>
      <c r="AO46" s="170"/>
      <c r="AP46" s="170"/>
      <c r="AQ46" s="170"/>
      <c r="AR46" s="170"/>
      <c r="AS46" s="170"/>
      <c r="AT46" s="170"/>
      <c r="AU46" s="170"/>
      <c r="AV46" s="170"/>
      <c r="AW46" s="170"/>
      <c r="AX46" s="170"/>
      <c r="AY46" s="170"/>
      <c r="AZ46" s="170"/>
      <c r="BA46" s="170"/>
      <c r="BB46" s="171"/>
      <c r="BC46" s="43"/>
      <c r="BD46" s="48"/>
      <c r="BE46" s="48"/>
      <c r="BF46" s="128"/>
      <c r="BG46" s="129"/>
      <c r="BH46" s="129"/>
      <c r="BI46" s="129"/>
      <c r="BJ46" s="128"/>
      <c r="BK46" s="129"/>
      <c r="BL46" s="129"/>
      <c r="BM46" s="129"/>
      <c r="BN46" s="128"/>
      <c r="BO46" s="129"/>
      <c r="BP46" s="129"/>
      <c r="BQ46" s="141"/>
      <c r="BR46" s="42"/>
    </row>
    <row r="47" spans="3:70" ht="15.6" customHeight="1">
      <c r="C47" s="39"/>
      <c r="D47" s="194" t="s">
        <v>7</v>
      </c>
      <c r="E47" s="195"/>
      <c r="F47" s="195"/>
      <c r="G47" s="195"/>
      <c r="H47" s="195"/>
      <c r="I47" s="195"/>
      <c r="J47" s="195"/>
      <c r="K47" s="195"/>
      <c r="L47" s="195"/>
      <c r="M47" s="196"/>
      <c r="N47" s="178" t="str">
        <f>IF([1]回答表!F18="簡易水道事業",IF([1]回答表!AA52="●","●",""),"")</f>
        <v/>
      </c>
      <c r="O47" s="179"/>
      <c r="P47" s="179"/>
      <c r="Q47" s="180"/>
      <c r="R47" s="17"/>
      <c r="S47" s="17"/>
      <c r="T47" s="17"/>
      <c r="U47" s="133"/>
      <c r="V47" s="134"/>
      <c r="W47" s="134"/>
      <c r="X47" s="134"/>
      <c r="Y47" s="134"/>
      <c r="Z47" s="134"/>
      <c r="AA47" s="134"/>
      <c r="AB47" s="134"/>
      <c r="AC47" s="134"/>
      <c r="AD47" s="134"/>
      <c r="AE47" s="134"/>
      <c r="AF47" s="134"/>
      <c r="AG47" s="134"/>
      <c r="AH47" s="134"/>
      <c r="AI47" s="134"/>
      <c r="AJ47" s="135"/>
      <c r="AK47" s="45"/>
      <c r="AL47" s="45"/>
      <c r="AM47" s="29"/>
      <c r="AN47" s="29"/>
      <c r="AO47" s="29"/>
      <c r="AP47" s="29"/>
      <c r="AQ47" s="29"/>
      <c r="AR47" s="29"/>
      <c r="AS47" s="29"/>
      <c r="AT47" s="29"/>
      <c r="AU47" s="29"/>
      <c r="AV47" s="29"/>
      <c r="AW47" s="29"/>
      <c r="AX47" s="29"/>
      <c r="AY47" s="29"/>
      <c r="AZ47" s="29"/>
      <c r="BA47" s="29"/>
      <c r="BB47" s="29"/>
      <c r="BC47" s="43"/>
      <c r="BD47" s="48"/>
      <c r="BE47" s="48"/>
      <c r="BF47" s="139"/>
      <c r="BG47" s="140"/>
      <c r="BH47" s="140"/>
      <c r="BI47" s="140"/>
      <c r="BJ47" s="139"/>
      <c r="BK47" s="140"/>
      <c r="BL47" s="140"/>
      <c r="BM47" s="140"/>
      <c r="BN47" s="139"/>
      <c r="BO47" s="140"/>
      <c r="BP47" s="140"/>
      <c r="BQ47" s="142"/>
      <c r="BR47" s="42"/>
    </row>
    <row r="48" spans="3:70" ht="15.6" customHeight="1">
      <c r="C48" s="39"/>
      <c r="D48" s="197"/>
      <c r="E48" s="198"/>
      <c r="F48" s="198"/>
      <c r="G48" s="198"/>
      <c r="H48" s="198"/>
      <c r="I48" s="198"/>
      <c r="J48" s="198"/>
      <c r="K48" s="198"/>
      <c r="L48" s="198"/>
      <c r="M48" s="199"/>
      <c r="N48" s="181"/>
      <c r="O48" s="182"/>
      <c r="P48" s="182"/>
      <c r="Q48" s="183"/>
      <c r="R48" s="17"/>
      <c r="S48" s="17"/>
      <c r="T48" s="17"/>
      <c r="U48" s="157" t="s">
        <v>26</v>
      </c>
      <c r="V48" s="158"/>
      <c r="W48" s="158"/>
      <c r="X48" s="158"/>
      <c r="Y48" s="158"/>
      <c r="Z48" s="158"/>
      <c r="AA48" s="158"/>
      <c r="AB48" s="158"/>
      <c r="AC48" s="158"/>
      <c r="AD48" s="158"/>
      <c r="AE48" s="158"/>
      <c r="AF48" s="158"/>
      <c r="AG48" s="158"/>
      <c r="AH48" s="158"/>
      <c r="AI48" s="158"/>
      <c r="AJ48" s="159"/>
      <c r="AK48" s="29"/>
      <c r="AL48" s="29"/>
      <c r="AM48" s="203" t="s">
        <v>27</v>
      </c>
      <c r="AN48" s="204"/>
      <c r="AO48" s="204"/>
      <c r="AP48" s="204"/>
      <c r="AQ48" s="204"/>
      <c r="AR48" s="205"/>
      <c r="AS48" s="203" t="s">
        <v>28</v>
      </c>
      <c r="AT48" s="204"/>
      <c r="AU48" s="204"/>
      <c r="AV48" s="204"/>
      <c r="AW48" s="204"/>
      <c r="AX48" s="205"/>
      <c r="AY48" s="187" t="s">
        <v>29</v>
      </c>
      <c r="AZ48" s="188"/>
      <c r="BA48" s="188"/>
      <c r="BB48" s="188"/>
      <c r="BC48" s="188"/>
      <c r="BD48" s="189"/>
      <c r="BE48" s="29"/>
      <c r="BF48" s="29"/>
      <c r="BG48" s="29"/>
      <c r="BH48" s="29"/>
      <c r="BI48" s="29"/>
      <c r="BJ48" s="29"/>
      <c r="BK48" s="29"/>
      <c r="BL48" s="29"/>
      <c r="BM48" s="29"/>
      <c r="BN48" s="29"/>
      <c r="BO48" s="29"/>
      <c r="BP48" s="29"/>
      <c r="BQ48" s="29"/>
      <c r="BR48" s="42"/>
    </row>
    <row r="49" spans="1:71" ht="15.6" customHeight="1">
      <c r="C49" s="39"/>
      <c r="D49" s="197"/>
      <c r="E49" s="198"/>
      <c r="F49" s="198"/>
      <c r="G49" s="198"/>
      <c r="H49" s="198"/>
      <c r="I49" s="198"/>
      <c r="J49" s="198"/>
      <c r="K49" s="198"/>
      <c r="L49" s="198"/>
      <c r="M49" s="199"/>
      <c r="N49" s="181"/>
      <c r="O49" s="182"/>
      <c r="P49" s="182"/>
      <c r="Q49" s="183"/>
      <c r="R49" s="17"/>
      <c r="S49" s="17"/>
      <c r="T49" s="17"/>
      <c r="U49" s="160"/>
      <c r="V49" s="161"/>
      <c r="W49" s="161"/>
      <c r="X49" s="161"/>
      <c r="Y49" s="161"/>
      <c r="Z49" s="161"/>
      <c r="AA49" s="161"/>
      <c r="AB49" s="161"/>
      <c r="AC49" s="161"/>
      <c r="AD49" s="161"/>
      <c r="AE49" s="161"/>
      <c r="AF49" s="161"/>
      <c r="AG49" s="161"/>
      <c r="AH49" s="161"/>
      <c r="AI49" s="161"/>
      <c r="AJ49" s="162"/>
      <c r="AK49" s="29"/>
      <c r="AL49" s="29"/>
      <c r="AM49" s="206"/>
      <c r="AN49" s="207"/>
      <c r="AO49" s="207"/>
      <c r="AP49" s="207"/>
      <c r="AQ49" s="207"/>
      <c r="AR49" s="208"/>
      <c r="AS49" s="206"/>
      <c r="AT49" s="207"/>
      <c r="AU49" s="207"/>
      <c r="AV49" s="207"/>
      <c r="AW49" s="207"/>
      <c r="AX49" s="208"/>
      <c r="AY49" s="190"/>
      <c r="AZ49" s="191"/>
      <c r="BA49" s="191"/>
      <c r="BB49" s="191"/>
      <c r="BC49" s="191"/>
      <c r="BD49" s="192"/>
      <c r="BE49" s="29"/>
      <c r="BF49" s="29"/>
      <c r="BG49" s="29"/>
      <c r="BH49" s="29"/>
      <c r="BI49" s="29"/>
      <c r="BJ49" s="29"/>
      <c r="BK49" s="29"/>
      <c r="BL49" s="29"/>
      <c r="BM49" s="29"/>
      <c r="BN49" s="29"/>
      <c r="BO49" s="29"/>
      <c r="BP49" s="29"/>
      <c r="BQ49" s="29"/>
      <c r="BR49" s="42"/>
    </row>
    <row r="50" spans="1:71" ht="15.6" customHeight="1">
      <c r="C50" s="39"/>
      <c r="D50" s="200"/>
      <c r="E50" s="201"/>
      <c r="F50" s="201"/>
      <c r="G50" s="201"/>
      <c r="H50" s="201"/>
      <c r="I50" s="201"/>
      <c r="J50" s="201"/>
      <c r="K50" s="201"/>
      <c r="L50" s="201"/>
      <c r="M50" s="202"/>
      <c r="N50" s="184"/>
      <c r="O50" s="185"/>
      <c r="P50" s="185"/>
      <c r="Q50" s="186"/>
      <c r="R50" s="17"/>
      <c r="S50" s="17"/>
      <c r="T50" s="17"/>
      <c r="U50" s="136" t="str">
        <f>IF([1]回答表!F18="簡易水道事業",IF([1]回答表!X52="●",[1]回答表!S303,IF([1]回答表!AA52="●",[1]回答表!S373,"")),"")</f>
        <v/>
      </c>
      <c r="V50" s="137"/>
      <c r="W50" s="137"/>
      <c r="X50" s="137"/>
      <c r="Y50" s="137"/>
      <c r="Z50" s="137"/>
      <c r="AA50" s="137"/>
      <c r="AB50" s="137"/>
      <c r="AC50" s="137"/>
      <c r="AD50" s="137"/>
      <c r="AE50" s="137"/>
      <c r="AF50" s="137"/>
      <c r="AG50" s="137"/>
      <c r="AH50" s="137"/>
      <c r="AI50" s="137"/>
      <c r="AJ50" s="138"/>
      <c r="AK50" s="29"/>
      <c r="AL50" s="29"/>
      <c r="AM50" s="193" t="str">
        <f>IF([1]回答表!F18="簡易水道事業",IF([1]回答表!X52="●",[1]回答表!Y305,IF([1]回答表!AA52="●",[1]回答表!Y375,"")),"")</f>
        <v/>
      </c>
      <c r="AN50" s="193"/>
      <c r="AO50" s="193"/>
      <c r="AP50" s="193"/>
      <c r="AQ50" s="193"/>
      <c r="AR50" s="193"/>
      <c r="AS50" s="193" t="str">
        <f>IF([1]回答表!F18="簡易水道事業",IF([1]回答表!X52="●",[1]回答表!Y306,IF([1]回答表!AA52="●",[1]回答表!Y376,"")),"")</f>
        <v/>
      </c>
      <c r="AT50" s="193"/>
      <c r="AU50" s="193"/>
      <c r="AV50" s="193"/>
      <c r="AW50" s="193"/>
      <c r="AX50" s="193"/>
      <c r="AY50" s="193" t="str">
        <f>IF([1]回答表!F18="簡易水道事業",IF([1]回答表!X52="●",[1]回答表!Y307,IF([1]回答表!AA52="●",[1]回答表!Y377,"")),"")</f>
        <v/>
      </c>
      <c r="AZ50" s="193"/>
      <c r="BA50" s="193"/>
      <c r="BB50" s="193"/>
      <c r="BC50" s="193"/>
      <c r="BD50" s="193"/>
      <c r="BE50" s="29"/>
      <c r="BF50" s="29"/>
      <c r="BG50" s="29"/>
      <c r="BH50" s="29"/>
      <c r="BI50" s="29"/>
      <c r="BJ50" s="29"/>
      <c r="BK50" s="29"/>
      <c r="BL50" s="29"/>
      <c r="BM50" s="29"/>
      <c r="BN50" s="29"/>
      <c r="BO50" s="29"/>
      <c r="BP50" s="29"/>
      <c r="BQ50" s="29"/>
      <c r="BR50" s="42"/>
    </row>
    <row r="51" spans="1:71" ht="15.6" customHeight="1">
      <c r="C51" s="39"/>
      <c r="D51" s="29"/>
      <c r="E51" s="29"/>
      <c r="F51" s="29"/>
      <c r="G51" s="29"/>
      <c r="H51" s="29"/>
      <c r="I51" s="29"/>
      <c r="J51" s="29"/>
      <c r="K51" s="29"/>
      <c r="L51" s="29"/>
      <c r="M51" s="29"/>
      <c r="N51" s="29"/>
      <c r="O51" s="29"/>
      <c r="P51" s="29"/>
      <c r="Q51" s="29"/>
      <c r="R51" s="17"/>
      <c r="S51" s="17"/>
      <c r="T51" s="17"/>
      <c r="U51" s="130"/>
      <c r="V51" s="131"/>
      <c r="W51" s="131"/>
      <c r="X51" s="131"/>
      <c r="Y51" s="131"/>
      <c r="Z51" s="131"/>
      <c r="AA51" s="131"/>
      <c r="AB51" s="131"/>
      <c r="AC51" s="131"/>
      <c r="AD51" s="131"/>
      <c r="AE51" s="131"/>
      <c r="AF51" s="131"/>
      <c r="AG51" s="131"/>
      <c r="AH51" s="131"/>
      <c r="AI51" s="131"/>
      <c r="AJ51" s="132"/>
      <c r="AK51" s="29"/>
      <c r="AL51" s="29"/>
      <c r="AM51" s="193"/>
      <c r="AN51" s="193"/>
      <c r="AO51" s="193"/>
      <c r="AP51" s="193"/>
      <c r="AQ51" s="193"/>
      <c r="AR51" s="193"/>
      <c r="AS51" s="193"/>
      <c r="AT51" s="193"/>
      <c r="AU51" s="193"/>
      <c r="AV51" s="193"/>
      <c r="AW51" s="193"/>
      <c r="AX51" s="193"/>
      <c r="AY51" s="193"/>
      <c r="AZ51" s="193"/>
      <c r="BA51" s="193"/>
      <c r="BB51" s="193"/>
      <c r="BC51" s="193"/>
      <c r="BD51" s="193"/>
      <c r="BE51" s="29"/>
      <c r="BF51" s="29"/>
      <c r="BG51" s="29"/>
      <c r="BH51" s="29"/>
      <c r="BI51" s="29"/>
      <c r="BJ51" s="29"/>
      <c r="BK51" s="29"/>
      <c r="BL51" s="29"/>
      <c r="BM51" s="29"/>
      <c r="BN51" s="29"/>
      <c r="BO51" s="29"/>
      <c r="BP51" s="29"/>
      <c r="BQ51" s="29"/>
      <c r="BR51" s="42"/>
    </row>
    <row r="52" spans="1:71" ht="15.6" customHeight="1">
      <c r="C52" s="39"/>
      <c r="D52" s="25"/>
      <c r="E52" s="25"/>
      <c r="F52" s="25"/>
      <c r="G52" s="25"/>
      <c r="H52" s="25"/>
      <c r="I52" s="25"/>
      <c r="J52" s="25"/>
      <c r="K52" s="25"/>
      <c r="L52" s="25"/>
      <c r="M52" s="25"/>
      <c r="N52" s="30"/>
      <c r="O52" s="30"/>
      <c r="P52" s="30"/>
      <c r="Q52" s="30"/>
      <c r="R52" s="17"/>
      <c r="S52" s="17"/>
      <c r="T52" s="66"/>
      <c r="U52" s="133"/>
      <c r="V52" s="134"/>
      <c r="W52" s="134"/>
      <c r="X52" s="134"/>
      <c r="Y52" s="134"/>
      <c r="Z52" s="134"/>
      <c r="AA52" s="134"/>
      <c r="AB52" s="134"/>
      <c r="AC52" s="134"/>
      <c r="AD52" s="134"/>
      <c r="AE52" s="134"/>
      <c r="AF52" s="134"/>
      <c r="AG52" s="134"/>
      <c r="AH52" s="134"/>
      <c r="AI52" s="134"/>
      <c r="AJ52" s="135"/>
      <c r="AK52" s="29"/>
      <c r="AL52" s="42"/>
      <c r="AM52" s="193"/>
      <c r="AN52" s="193"/>
      <c r="AO52" s="193"/>
      <c r="AP52" s="193"/>
      <c r="AQ52" s="193"/>
      <c r="AR52" s="193"/>
      <c r="AS52" s="193"/>
      <c r="AT52" s="193"/>
      <c r="AU52" s="193"/>
      <c r="AV52" s="193"/>
      <c r="AW52" s="193"/>
      <c r="AX52" s="193"/>
      <c r="AY52" s="193"/>
      <c r="AZ52" s="193"/>
      <c r="BA52" s="193"/>
      <c r="BB52" s="193"/>
      <c r="BC52" s="193"/>
      <c r="BD52" s="193"/>
      <c r="BE52" s="29"/>
      <c r="BF52" s="29"/>
      <c r="BG52" s="29"/>
      <c r="BH52" s="29"/>
      <c r="BI52" s="29"/>
      <c r="BJ52" s="29"/>
      <c r="BK52" s="29"/>
      <c r="BL52" s="29"/>
      <c r="BM52" s="29"/>
      <c r="BN52" s="29"/>
      <c r="BO52" s="29"/>
      <c r="BP52" s="29"/>
      <c r="BQ52" s="29"/>
      <c r="BR52" s="42"/>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69"/>
      <c r="AN53" s="69"/>
      <c r="AO53" s="69"/>
      <c r="AP53" s="69"/>
      <c r="AQ53" s="69"/>
      <c r="AR53" s="69"/>
      <c r="AS53" s="69"/>
      <c r="AT53" s="69"/>
      <c r="AU53" s="69"/>
      <c r="AV53" s="69"/>
      <c r="AW53" s="69"/>
      <c r="AX53" s="69"/>
      <c r="AY53" s="69"/>
      <c r="AZ53" s="69"/>
      <c r="BA53" s="69"/>
      <c r="BB53" s="69"/>
      <c r="BC53" s="43"/>
      <c r="BD53" s="48"/>
      <c r="BE53" s="48"/>
      <c r="BF53" s="29"/>
      <c r="BG53" s="29"/>
      <c r="BH53" s="29"/>
      <c r="BI53" s="29"/>
      <c r="BJ53" s="29"/>
      <c r="BK53" s="29"/>
      <c r="BL53" s="29"/>
      <c r="BM53" s="29"/>
      <c r="BN53" s="29"/>
      <c r="BO53" s="29"/>
      <c r="BP53" s="29"/>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6" t="s">
        <v>33</v>
      </c>
      <c r="V54" s="17"/>
      <c r="W54" s="17"/>
      <c r="X54" s="17"/>
      <c r="Y54" s="17"/>
      <c r="Z54" s="17"/>
      <c r="AA54" s="17"/>
      <c r="AB54" s="17"/>
      <c r="AC54" s="17"/>
      <c r="AD54" s="17"/>
      <c r="AE54" s="17"/>
      <c r="AF54" s="17"/>
      <c r="AG54" s="17"/>
      <c r="AH54" s="17"/>
      <c r="AI54" s="17"/>
      <c r="AJ54" s="17"/>
      <c r="AK54" s="45"/>
      <c r="AL54" s="45"/>
      <c r="AM54" s="16" t="s">
        <v>34</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209" t="str">
        <f>IF([1]回答表!F18="簡易水道事業",IF([1]回答表!X52="●",[1]回答表!E339,IF([1]回答表!AA52="●",[1]回答表!E408,"")),"")</f>
        <v/>
      </c>
      <c r="V55" s="210"/>
      <c r="W55" s="210"/>
      <c r="X55" s="210"/>
      <c r="Y55" s="210"/>
      <c r="Z55" s="210"/>
      <c r="AA55" s="210"/>
      <c r="AB55" s="210"/>
      <c r="AC55" s="210"/>
      <c r="AD55" s="210"/>
      <c r="AE55" s="213" t="s">
        <v>35</v>
      </c>
      <c r="AF55" s="213"/>
      <c r="AG55" s="213"/>
      <c r="AH55" s="213"/>
      <c r="AI55" s="213"/>
      <c r="AJ55" s="214"/>
      <c r="AK55" s="45"/>
      <c r="AL55" s="45"/>
      <c r="AM55" s="163" t="str">
        <f>IF([1]回答表!F18="簡易水道事業",IF([1]回答表!X52="●",[1]回答表!B341,IF([1]回答表!AA52="●",[1]回答表!B410,"")),"")</f>
        <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211"/>
      <c r="V56" s="212"/>
      <c r="W56" s="212"/>
      <c r="X56" s="212"/>
      <c r="Y56" s="212"/>
      <c r="Z56" s="212"/>
      <c r="AA56" s="212"/>
      <c r="AB56" s="212"/>
      <c r="AC56" s="212"/>
      <c r="AD56" s="212"/>
      <c r="AE56" s="215"/>
      <c r="AF56" s="215"/>
      <c r="AG56" s="215"/>
      <c r="AH56" s="215"/>
      <c r="AI56" s="215"/>
      <c r="AJ56" s="216"/>
      <c r="AK56" s="45"/>
      <c r="AL56" s="45"/>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2"/>
      <c r="BS58" s="27"/>
    </row>
    <row r="59" spans="1:71" ht="15.6" customHeight="1">
      <c r="A59" s="27"/>
      <c r="B59" s="27"/>
      <c r="C59" s="39"/>
      <c r="D59" s="25"/>
      <c r="E59" s="25"/>
      <c r="F59" s="25"/>
      <c r="G59" s="25"/>
      <c r="H59" s="25"/>
      <c r="I59" s="25"/>
      <c r="J59" s="25"/>
      <c r="K59" s="25"/>
      <c r="L59" s="25"/>
      <c r="M59" s="25"/>
      <c r="N59" s="25"/>
      <c r="O59" s="25"/>
      <c r="P59" s="25"/>
      <c r="Q59" s="25"/>
      <c r="R59" s="17"/>
      <c r="S59" s="17"/>
      <c r="T59" s="17"/>
      <c r="U59" s="17"/>
      <c r="V59" s="17"/>
      <c r="W59" s="17"/>
      <c r="X59" s="17"/>
      <c r="Y59" s="17"/>
      <c r="Z59" s="17"/>
      <c r="AA59" s="17"/>
      <c r="AB59" s="17"/>
      <c r="AC59" s="17"/>
      <c r="AD59" s="17"/>
      <c r="AE59" s="17"/>
      <c r="AF59" s="17"/>
      <c r="AG59" s="17"/>
      <c r="AH59" s="17"/>
      <c r="AI59" s="17"/>
      <c r="AJ59" s="17"/>
      <c r="AK59" s="45"/>
      <c r="AL59" s="45"/>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2"/>
      <c r="BS59" s="27"/>
    </row>
    <row r="60" spans="1:71" ht="15.6" customHeight="1">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00000000000001" customHeight="1">
      <c r="C61" s="39"/>
      <c r="D61" s="67"/>
      <c r="E61" s="25"/>
      <c r="F61" s="25"/>
      <c r="G61" s="25"/>
      <c r="H61" s="25"/>
      <c r="I61" s="25"/>
      <c r="J61" s="25"/>
      <c r="K61" s="25"/>
      <c r="L61" s="25"/>
      <c r="M61" s="25"/>
      <c r="N61" s="30"/>
      <c r="O61" s="30"/>
      <c r="P61" s="30"/>
      <c r="Q61" s="30"/>
      <c r="R61" s="17"/>
      <c r="S61" s="17"/>
      <c r="T61" s="17"/>
      <c r="U61" s="16" t="s">
        <v>17</v>
      </c>
      <c r="V61" s="17"/>
      <c r="W61" s="17"/>
      <c r="X61" s="17"/>
      <c r="Y61" s="17"/>
      <c r="Z61" s="17"/>
      <c r="AA61" s="18"/>
      <c r="AB61" s="19"/>
      <c r="AC61" s="18"/>
      <c r="AD61" s="18"/>
      <c r="AE61" s="18"/>
      <c r="AF61" s="18"/>
      <c r="AG61" s="18"/>
      <c r="AH61" s="18"/>
      <c r="AI61" s="18"/>
      <c r="AJ61" s="18"/>
      <c r="AK61" s="18"/>
      <c r="AL61" s="18"/>
      <c r="AM61" s="16" t="s">
        <v>11</v>
      </c>
      <c r="AN61" s="18"/>
      <c r="AO61" s="18"/>
      <c r="AP61" s="18"/>
      <c r="AQ61" s="18"/>
      <c r="AR61" s="18"/>
      <c r="AS61" s="18"/>
      <c r="AT61" s="18"/>
      <c r="AU61" s="18"/>
      <c r="AV61" s="18"/>
      <c r="AW61" s="18"/>
      <c r="AX61" s="18"/>
      <c r="AY61" s="15"/>
      <c r="AZ61" s="15"/>
      <c r="BA61" s="15"/>
      <c r="BB61" s="15"/>
      <c r="BC61" s="15"/>
      <c r="BD61" s="15"/>
      <c r="BE61" s="15"/>
      <c r="BF61" s="15"/>
      <c r="BG61" s="15"/>
      <c r="BH61" s="15"/>
      <c r="BI61" s="15"/>
      <c r="BJ61" s="15"/>
      <c r="BK61" s="15"/>
      <c r="BL61" s="15"/>
      <c r="BM61" s="15"/>
      <c r="BN61" s="15"/>
      <c r="BO61" s="15"/>
      <c r="BP61" s="15"/>
      <c r="BQ61" s="29"/>
      <c r="BR61" s="42"/>
    </row>
    <row r="62" spans="1:71" ht="15.6" customHeight="1">
      <c r="C62" s="39"/>
      <c r="D62" s="217" t="s">
        <v>12</v>
      </c>
      <c r="E62" s="217"/>
      <c r="F62" s="217"/>
      <c r="G62" s="217"/>
      <c r="H62" s="217"/>
      <c r="I62" s="217"/>
      <c r="J62" s="217"/>
      <c r="K62" s="217"/>
      <c r="L62" s="217"/>
      <c r="M62" s="218"/>
      <c r="N62" s="178" t="str">
        <f>IF([1]回答表!F18="簡易水道事業",IF([1]回答表!AD52="●","●",""),"")</f>
        <v>●</v>
      </c>
      <c r="O62" s="179"/>
      <c r="P62" s="179"/>
      <c r="Q62" s="180"/>
      <c r="R62" s="17"/>
      <c r="S62" s="17"/>
      <c r="T62" s="17"/>
      <c r="U62" s="163" t="str">
        <f>IF([1]回答表!F18="簡易水道事業",IF([1]回答表!AD52="●",[1]回答表!B421,""),"")</f>
        <v>北海道水道広域化推進プランの策定に向けた検討会議に参画して、管内他市町村とともに広域化に向けた検討をしている。</v>
      </c>
      <c r="V62" s="164"/>
      <c r="W62" s="164"/>
      <c r="X62" s="164"/>
      <c r="Y62" s="164"/>
      <c r="Z62" s="164"/>
      <c r="AA62" s="164"/>
      <c r="AB62" s="164"/>
      <c r="AC62" s="164"/>
      <c r="AD62" s="164"/>
      <c r="AE62" s="164"/>
      <c r="AF62" s="164"/>
      <c r="AG62" s="164"/>
      <c r="AH62" s="164"/>
      <c r="AI62" s="164"/>
      <c r="AJ62" s="165"/>
      <c r="AK62" s="49"/>
      <c r="AL62" s="49"/>
      <c r="AM62" s="163" t="str">
        <f>IF([1]回答表!F18="簡易水道事業",IF([1]回答表!AD52="●",[1]回答表!B427,""),"")</f>
        <v>検討会議の中で、広域化の可能性や具体的な取り組み内容などに関する調査・検討を行っている途中であり、現時点では課題までは見出せていない状況である。</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42"/>
    </row>
    <row r="63" spans="1:71" ht="15.6" customHeight="1">
      <c r="C63" s="39"/>
      <c r="D63" s="217"/>
      <c r="E63" s="217"/>
      <c r="F63" s="217"/>
      <c r="G63" s="217"/>
      <c r="H63" s="217"/>
      <c r="I63" s="217"/>
      <c r="J63" s="217"/>
      <c r="K63" s="217"/>
      <c r="L63" s="217"/>
      <c r="M63" s="218"/>
      <c r="N63" s="181"/>
      <c r="O63" s="182"/>
      <c r="P63" s="182"/>
      <c r="Q63" s="183"/>
      <c r="R63" s="17"/>
      <c r="S63" s="17"/>
      <c r="T63" s="17"/>
      <c r="U63" s="166"/>
      <c r="V63" s="167"/>
      <c r="W63" s="167"/>
      <c r="X63" s="167"/>
      <c r="Y63" s="167"/>
      <c r="Z63" s="167"/>
      <c r="AA63" s="167"/>
      <c r="AB63" s="167"/>
      <c r="AC63" s="167"/>
      <c r="AD63" s="167"/>
      <c r="AE63" s="167"/>
      <c r="AF63" s="167"/>
      <c r="AG63" s="167"/>
      <c r="AH63" s="167"/>
      <c r="AI63" s="167"/>
      <c r="AJ63" s="168"/>
      <c r="AK63" s="49"/>
      <c r="AL63" s="49"/>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42"/>
    </row>
    <row r="64" spans="1:71" ht="15.6" customHeight="1">
      <c r="C64" s="39"/>
      <c r="D64" s="217"/>
      <c r="E64" s="217"/>
      <c r="F64" s="217"/>
      <c r="G64" s="217"/>
      <c r="H64" s="217"/>
      <c r="I64" s="217"/>
      <c r="J64" s="217"/>
      <c r="K64" s="217"/>
      <c r="L64" s="217"/>
      <c r="M64" s="218"/>
      <c r="N64" s="181"/>
      <c r="O64" s="182"/>
      <c r="P64" s="182"/>
      <c r="Q64" s="183"/>
      <c r="R64" s="17"/>
      <c r="S64" s="17"/>
      <c r="T64" s="17"/>
      <c r="U64" s="166"/>
      <c r="V64" s="167"/>
      <c r="W64" s="167"/>
      <c r="X64" s="167"/>
      <c r="Y64" s="167"/>
      <c r="Z64" s="167"/>
      <c r="AA64" s="167"/>
      <c r="AB64" s="167"/>
      <c r="AC64" s="167"/>
      <c r="AD64" s="167"/>
      <c r="AE64" s="167"/>
      <c r="AF64" s="167"/>
      <c r="AG64" s="167"/>
      <c r="AH64" s="167"/>
      <c r="AI64" s="167"/>
      <c r="AJ64" s="168"/>
      <c r="AK64" s="49"/>
      <c r="AL64" s="49"/>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42"/>
    </row>
    <row r="65" spans="3:70" ht="15.6" customHeight="1">
      <c r="C65" s="39"/>
      <c r="D65" s="217"/>
      <c r="E65" s="217"/>
      <c r="F65" s="217"/>
      <c r="G65" s="217"/>
      <c r="H65" s="217"/>
      <c r="I65" s="217"/>
      <c r="J65" s="217"/>
      <c r="K65" s="217"/>
      <c r="L65" s="217"/>
      <c r="M65" s="218"/>
      <c r="N65" s="184"/>
      <c r="O65" s="185"/>
      <c r="P65" s="185"/>
      <c r="Q65" s="186"/>
      <c r="R65" s="17"/>
      <c r="S65" s="17"/>
      <c r="T65" s="17"/>
      <c r="U65" s="169"/>
      <c r="V65" s="170"/>
      <c r="W65" s="170"/>
      <c r="X65" s="170"/>
      <c r="Y65" s="170"/>
      <c r="Z65" s="170"/>
      <c r="AA65" s="170"/>
      <c r="AB65" s="170"/>
      <c r="AC65" s="170"/>
      <c r="AD65" s="170"/>
      <c r="AE65" s="170"/>
      <c r="AF65" s="170"/>
      <c r="AG65" s="170"/>
      <c r="AH65" s="170"/>
      <c r="AI65" s="170"/>
      <c r="AJ65" s="171"/>
      <c r="AK65" s="49"/>
      <c r="AL65" s="49"/>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42"/>
    </row>
    <row r="66" spans="3:70" ht="15.6" customHeight="1">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2"/>
    </row>
  </sheetData>
  <mergeCells count="62">
    <mergeCell ref="U55:AD56"/>
    <mergeCell ref="AE55:AJ56"/>
    <mergeCell ref="AM55:BQ59"/>
    <mergeCell ref="D62:M65"/>
    <mergeCell ref="N62:Q65"/>
    <mergeCell ref="U62:AJ65"/>
    <mergeCell ref="AM62:BQ65"/>
    <mergeCell ref="D47:M50"/>
    <mergeCell ref="N47:Q50"/>
    <mergeCell ref="U48:AJ49"/>
    <mergeCell ref="AM48:AR49"/>
    <mergeCell ref="AS48:AX49"/>
    <mergeCell ref="U45:AJ47"/>
    <mergeCell ref="AY48:BD49"/>
    <mergeCell ref="U50:AJ52"/>
    <mergeCell ref="AM50:AR52"/>
    <mergeCell ref="AS50:AX52"/>
    <mergeCell ref="AY50:BD52"/>
    <mergeCell ref="BF45:BI47"/>
    <mergeCell ref="BJ45:BM47"/>
    <mergeCell ref="BN45:BQ47"/>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BF41:BI44"/>
    <mergeCell ref="BJ41:BM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21" priority="1">
      <formula>$BB$25="○"</formula>
    </cfRule>
  </conditionalFormatting>
  <conditionalFormatting sqref="BE28:BJ28 BS28:XFD28 BE29:XFD30">
    <cfRule type="expression" dxfId="2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2E83-07B2-4252-A437-4A8591E88645}">
  <sheetPr>
    <pageSetUpPr fitToPage="1"/>
  </sheetPr>
  <dimension ref="A1:BS58"/>
  <sheetViews>
    <sheetView showZeros="0" view="pageBreakPreview" zoomScale="50" zoomScaleNormal="55" zoomScaleSheetLayoutView="50" workbookViewId="0">
      <selection activeCell="AX28" sqref="AX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65</v>
      </c>
      <c r="V11" s="112"/>
      <c r="W11" s="112"/>
      <c r="X11" s="112"/>
      <c r="Y11" s="112"/>
      <c r="Z11" s="112"/>
      <c r="AA11" s="112"/>
      <c r="AB11" s="112"/>
      <c r="AC11" s="112"/>
      <c r="AD11" s="112"/>
      <c r="AE11" s="112"/>
      <c r="AF11" s="113"/>
      <c r="AG11" s="113"/>
      <c r="AH11" s="113"/>
      <c r="AI11" s="113"/>
      <c r="AJ11" s="113"/>
      <c r="AK11" s="113"/>
      <c r="AL11" s="113"/>
      <c r="AM11" s="113"/>
      <c r="AN11" s="114"/>
      <c r="AO11" s="123" t="s">
        <v>64</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IF([10]回答表!R49="●","●","")</f>
        <v/>
      </c>
      <c r="E24" s="131"/>
      <c r="F24" s="131"/>
      <c r="G24" s="131"/>
      <c r="H24" s="131"/>
      <c r="I24" s="131"/>
      <c r="J24" s="132"/>
      <c r="K24" s="130" t="str">
        <f>IF([10]回答表!R50="●","●","")</f>
        <v/>
      </c>
      <c r="L24" s="131"/>
      <c r="M24" s="131"/>
      <c r="N24" s="131"/>
      <c r="O24" s="131"/>
      <c r="P24" s="131"/>
      <c r="Q24" s="132"/>
      <c r="R24" s="130" t="str">
        <f>IF([10]回答表!R51="●","●","")</f>
        <v/>
      </c>
      <c r="S24" s="131"/>
      <c r="T24" s="131"/>
      <c r="U24" s="131"/>
      <c r="V24" s="131"/>
      <c r="W24" s="131"/>
      <c r="X24" s="132"/>
      <c r="Y24" s="130" t="str">
        <f>IF([10]回答表!R52="●","●","")</f>
        <v/>
      </c>
      <c r="Z24" s="131"/>
      <c r="AA24" s="131"/>
      <c r="AB24" s="131"/>
      <c r="AC24" s="131"/>
      <c r="AD24" s="131"/>
      <c r="AE24" s="132"/>
      <c r="AF24" s="136" t="str">
        <f>IF([10]回答表!R53="●","●","")</f>
        <v/>
      </c>
      <c r="AG24" s="137"/>
      <c r="AH24" s="137"/>
      <c r="AI24" s="137"/>
      <c r="AJ24" s="137"/>
      <c r="AK24" s="137"/>
      <c r="AL24" s="138"/>
      <c r="AM24" s="136" t="str">
        <f>IF([10]回答表!R54="●","●","")</f>
        <v/>
      </c>
      <c r="AN24" s="137"/>
      <c r="AO24" s="137"/>
      <c r="AP24" s="137"/>
      <c r="AQ24" s="137"/>
      <c r="AR24" s="137"/>
      <c r="AS24" s="138"/>
      <c r="AT24" s="136" t="str">
        <f>IF([10]回答表!R55="●","●","")</f>
        <v/>
      </c>
      <c r="AU24" s="137"/>
      <c r="AV24" s="137"/>
      <c r="AW24" s="137"/>
      <c r="AX24" s="137"/>
      <c r="AY24" s="137"/>
      <c r="AZ24" s="138"/>
      <c r="BA24" s="29"/>
      <c r="BB24" s="136" t="str">
        <f>IF([10]回答表!R56="●","●","")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IF([10]回答表!R56="●",[10]回答表!B651,"")</f>
        <v>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に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R24:X26"/>
    <mergeCell ref="Y24:AE26"/>
    <mergeCell ref="AF24:AL26"/>
    <mergeCell ref="AM24:AS26"/>
    <mergeCell ref="AT24:AZ26"/>
    <mergeCell ref="BB24:BK26"/>
    <mergeCell ref="C35:BR37"/>
    <mergeCell ref="D39:BQ57"/>
    <mergeCell ref="BG8:BQ10"/>
    <mergeCell ref="C11:T13"/>
    <mergeCell ref="U11:AN13"/>
    <mergeCell ref="AO11:BF13"/>
    <mergeCell ref="BG11:BQ13"/>
    <mergeCell ref="C8:T10"/>
    <mergeCell ref="BB20:BK23"/>
    <mergeCell ref="AF23:AL23"/>
    <mergeCell ref="AM23:AS23"/>
    <mergeCell ref="AT23:AZ23"/>
    <mergeCell ref="D24:J26"/>
    <mergeCell ref="K24:Q26"/>
    <mergeCell ref="U8:AN10"/>
    <mergeCell ref="AO8:BF10"/>
    <mergeCell ref="D18:AZ19"/>
    <mergeCell ref="D20:J23"/>
    <mergeCell ref="K20:Q23"/>
    <mergeCell ref="R20:X23"/>
    <mergeCell ref="Y20:AE23"/>
    <mergeCell ref="AF20:AZ2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31E4-33F7-4C74-B62E-835E6B233F92}">
  <sheetPr>
    <pageSetUpPr fitToPage="1"/>
  </sheetPr>
  <dimension ref="A1:BS58"/>
  <sheetViews>
    <sheetView showZeros="0" view="pageBreakPreview" topLeftCell="A5" zoomScale="50" zoomScaleNormal="55" zoomScaleSheetLayoutView="50" workbookViewId="0">
      <selection activeCell="D39" sqref="D39: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67</v>
      </c>
      <c r="V11" s="112"/>
      <c r="W11" s="112"/>
      <c r="X11" s="112"/>
      <c r="Y11" s="112"/>
      <c r="Z11" s="112"/>
      <c r="AA11" s="112"/>
      <c r="AB11" s="112"/>
      <c r="AC11" s="112"/>
      <c r="AD11" s="112"/>
      <c r="AE11" s="112"/>
      <c r="AF11" s="113"/>
      <c r="AG11" s="113"/>
      <c r="AH11" s="113"/>
      <c r="AI11" s="113"/>
      <c r="AJ11" s="113"/>
      <c r="AK11" s="113"/>
      <c r="AL11" s="113"/>
      <c r="AM11" s="113"/>
      <c r="AN11" s="114"/>
      <c r="AO11" s="123" t="s">
        <v>36</v>
      </c>
      <c r="AP11" s="113"/>
      <c r="AQ11" s="113"/>
      <c r="AR11" s="113"/>
      <c r="AS11" s="113"/>
      <c r="AT11" s="113"/>
      <c r="AU11" s="113"/>
      <c r="AV11" s="113"/>
      <c r="AW11" s="113"/>
      <c r="AX11" s="113"/>
      <c r="AY11" s="113"/>
      <c r="AZ11" s="113"/>
      <c r="BA11" s="113"/>
      <c r="BB11" s="113"/>
      <c r="BC11" s="113"/>
      <c r="BD11" s="113"/>
      <c r="BE11" s="113"/>
      <c r="BF11" s="114"/>
      <c r="BG11" s="109" t="s">
        <v>66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IF([11]回答表!R49="●","●","")</f>
        <v/>
      </c>
      <c r="E24" s="131"/>
      <c r="F24" s="131"/>
      <c r="G24" s="131"/>
      <c r="H24" s="131"/>
      <c r="I24" s="131"/>
      <c r="J24" s="132"/>
      <c r="K24" s="130" t="str">
        <f>IF([11]回答表!R50="●","●","")</f>
        <v/>
      </c>
      <c r="L24" s="131"/>
      <c r="M24" s="131"/>
      <c r="N24" s="131"/>
      <c r="O24" s="131"/>
      <c r="P24" s="131"/>
      <c r="Q24" s="132"/>
      <c r="R24" s="130" t="str">
        <f>IF([11]回答表!R51="●","●","")</f>
        <v/>
      </c>
      <c r="S24" s="131"/>
      <c r="T24" s="131"/>
      <c r="U24" s="131"/>
      <c r="V24" s="131"/>
      <c r="W24" s="131"/>
      <c r="X24" s="132"/>
      <c r="Y24" s="130" t="str">
        <f>IF([11]回答表!R52="●","●","")</f>
        <v/>
      </c>
      <c r="Z24" s="131"/>
      <c r="AA24" s="131"/>
      <c r="AB24" s="131"/>
      <c r="AC24" s="131"/>
      <c r="AD24" s="131"/>
      <c r="AE24" s="132"/>
      <c r="AF24" s="136" t="str">
        <f>IF([11]回答表!R53="●","●","")</f>
        <v/>
      </c>
      <c r="AG24" s="137"/>
      <c r="AH24" s="137"/>
      <c r="AI24" s="137"/>
      <c r="AJ24" s="137"/>
      <c r="AK24" s="137"/>
      <c r="AL24" s="138"/>
      <c r="AM24" s="136" t="str">
        <f>IF([11]回答表!R54="●","●","")</f>
        <v/>
      </c>
      <c r="AN24" s="137"/>
      <c r="AO24" s="137"/>
      <c r="AP24" s="137"/>
      <c r="AQ24" s="137"/>
      <c r="AR24" s="137"/>
      <c r="AS24" s="138"/>
      <c r="AT24" s="136" t="str">
        <f>IF([11]回答表!R55="●","●","")</f>
        <v/>
      </c>
      <c r="AU24" s="137"/>
      <c r="AV24" s="137"/>
      <c r="AW24" s="137"/>
      <c r="AX24" s="137"/>
      <c r="AY24" s="137"/>
      <c r="AZ24" s="138"/>
      <c r="BA24" s="29"/>
      <c r="BB24" s="136" t="str">
        <f>IF([11]回答表!R56="●","●","")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IF([11]回答表!R56="●",[11]回答表!B651,"")</f>
        <v>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R24:X26"/>
    <mergeCell ref="Y24:AE26"/>
    <mergeCell ref="AF24:AL26"/>
    <mergeCell ref="AM24:AS26"/>
    <mergeCell ref="AT24:AZ26"/>
    <mergeCell ref="BB24:BK26"/>
    <mergeCell ref="C35:BR37"/>
    <mergeCell ref="D39:BQ57"/>
    <mergeCell ref="BG8:BQ10"/>
    <mergeCell ref="C11:T13"/>
    <mergeCell ref="U11:AN13"/>
    <mergeCell ref="AO11:BF13"/>
    <mergeCell ref="BG11:BQ13"/>
    <mergeCell ref="C8:T10"/>
    <mergeCell ref="BB20:BK23"/>
    <mergeCell ref="AF23:AL23"/>
    <mergeCell ref="AM23:AS23"/>
    <mergeCell ref="AT23:AZ23"/>
    <mergeCell ref="D24:J26"/>
    <mergeCell ref="K24:Q26"/>
    <mergeCell ref="U8:AN10"/>
    <mergeCell ref="AO8:BF10"/>
    <mergeCell ref="D18:AZ19"/>
    <mergeCell ref="D20:J23"/>
    <mergeCell ref="K20:Q23"/>
    <mergeCell ref="R20:X23"/>
    <mergeCell ref="Y20:AE23"/>
    <mergeCell ref="AF20:AZ2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5B01-8295-4F91-AFA9-0E97B62CAF9D}">
  <sheetPr>
    <pageSetUpPr fitToPage="1"/>
  </sheetPr>
  <dimension ref="A1:CN74"/>
  <sheetViews>
    <sheetView showZeros="0" view="pageBreakPreview" topLeftCell="A7"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52</v>
      </c>
      <c r="V11" s="112"/>
      <c r="W11" s="112"/>
      <c r="X11" s="112"/>
      <c r="Y11" s="112"/>
      <c r="Z11" s="112"/>
      <c r="AA11" s="112"/>
      <c r="AB11" s="112"/>
      <c r="AC11" s="112"/>
      <c r="AD11" s="112"/>
      <c r="AE11" s="112"/>
      <c r="AF11" s="113"/>
      <c r="AG11" s="113"/>
      <c r="AH11" s="113"/>
      <c r="AI11" s="113"/>
      <c r="AJ11" s="113"/>
      <c r="AK11" s="113"/>
      <c r="AL11" s="113"/>
      <c r="AM11" s="113"/>
      <c r="AN11" s="114"/>
      <c r="AO11" s="123" t="s">
        <v>51</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3: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3: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3: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3: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3: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3:71" ht="15.6" customHeight="1">
      <c r="C24" s="13"/>
      <c r="D24" s="130" t="str">
        <f>IF([2]回答表!R49="●","●","")</f>
        <v/>
      </c>
      <c r="E24" s="131"/>
      <c r="F24" s="131"/>
      <c r="G24" s="131"/>
      <c r="H24" s="131"/>
      <c r="I24" s="131"/>
      <c r="J24" s="132"/>
      <c r="K24" s="130" t="str">
        <f>IF([2]回答表!R50="●","●","")</f>
        <v/>
      </c>
      <c r="L24" s="131"/>
      <c r="M24" s="131"/>
      <c r="N24" s="131"/>
      <c r="O24" s="131"/>
      <c r="P24" s="131"/>
      <c r="Q24" s="132"/>
      <c r="R24" s="130" t="str">
        <f>IF([2]回答表!R51="●","●","")</f>
        <v/>
      </c>
      <c r="S24" s="131"/>
      <c r="T24" s="131"/>
      <c r="U24" s="131"/>
      <c r="V24" s="131"/>
      <c r="W24" s="131"/>
      <c r="X24" s="132"/>
      <c r="Y24" s="130" t="str">
        <f>IF([2]回答表!R52="●","●","")</f>
        <v>●</v>
      </c>
      <c r="Z24" s="131"/>
      <c r="AA24" s="131"/>
      <c r="AB24" s="131"/>
      <c r="AC24" s="131"/>
      <c r="AD24" s="131"/>
      <c r="AE24" s="132"/>
      <c r="AF24" s="136" t="str">
        <f>IF([2]回答表!R53="●","●","")</f>
        <v/>
      </c>
      <c r="AG24" s="137"/>
      <c r="AH24" s="137"/>
      <c r="AI24" s="137"/>
      <c r="AJ24" s="137"/>
      <c r="AK24" s="137"/>
      <c r="AL24" s="138"/>
      <c r="AM24" s="136" t="str">
        <f>IF([2]回答表!R54="●","●","")</f>
        <v/>
      </c>
      <c r="AN24" s="137"/>
      <c r="AO24" s="137"/>
      <c r="AP24" s="137"/>
      <c r="AQ24" s="137"/>
      <c r="AR24" s="137"/>
      <c r="AS24" s="138"/>
      <c r="AT24" s="136" t="str">
        <f>IF([2]回答表!R55="●","●","")</f>
        <v/>
      </c>
      <c r="AU24" s="137"/>
      <c r="AV24" s="137"/>
      <c r="AW24" s="137"/>
      <c r="AX24" s="137"/>
      <c r="AY24" s="137"/>
      <c r="AZ24" s="138"/>
      <c r="BA24" s="29"/>
      <c r="BB24" s="136" t="str">
        <f>IF([2]回答表!R56="●","●","")</f>
        <v/>
      </c>
      <c r="BC24" s="137"/>
      <c r="BD24" s="137"/>
      <c r="BE24" s="137"/>
      <c r="BF24" s="137"/>
      <c r="BG24" s="137"/>
      <c r="BH24" s="137"/>
      <c r="BI24" s="137"/>
      <c r="BJ24" s="72"/>
      <c r="BK24" s="73"/>
      <c r="BL24" s="54"/>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3"/>
      <c r="AS32" s="143"/>
      <c r="AT32" s="143"/>
      <c r="AU32" s="143"/>
      <c r="AV32" s="143"/>
      <c r="AW32" s="143"/>
      <c r="AX32" s="143"/>
      <c r="AY32" s="143"/>
      <c r="AZ32" s="143"/>
      <c r="BA32" s="143"/>
      <c r="BB32" s="143"/>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4"/>
      <c r="AS33" s="144"/>
      <c r="AT33" s="144"/>
      <c r="AU33" s="144"/>
      <c r="AV33" s="144"/>
      <c r="AW33" s="144"/>
      <c r="AX33" s="144"/>
      <c r="AY33" s="144"/>
      <c r="AZ33" s="144"/>
      <c r="BA33" s="144"/>
      <c r="BB33" s="144"/>
      <c r="BC33" s="40"/>
      <c r="BD33" s="15"/>
      <c r="BE33" s="15"/>
      <c r="BF33" s="15"/>
      <c r="BG33" s="15"/>
      <c r="BH33" s="15"/>
      <c r="BI33" s="15"/>
      <c r="BJ33" s="15"/>
      <c r="BK33" s="15"/>
      <c r="BL33" s="15"/>
      <c r="BM33" s="15"/>
      <c r="BN33" s="18"/>
      <c r="BO33" s="18"/>
      <c r="BP33" s="18"/>
      <c r="BQ33" s="41"/>
      <c r="BR33" s="42"/>
    </row>
    <row r="34" spans="3:92" ht="15.6" customHeight="1">
      <c r="C34" s="39"/>
      <c r="D34" s="145" t="s">
        <v>4</v>
      </c>
      <c r="E34" s="146"/>
      <c r="F34" s="146"/>
      <c r="G34" s="146"/>
      <c r="H34" s="146"/>
      <c r="I34" s="146"/>
      <c r="J34" s="146"/>
      <c r="K34" s="146"/>
      <c r="L34" s="146"/>
      <c r="M34" s="146"/>
      <c r="N34" s="146"/>
      <c r="O34" s="146"/>
      <c r="P34" s="146"/>
      <c r="Q34" s="147"/>
      <c r="R34" s="151" t="s">
        <v>50</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0"/>
      <c r="BD34" s="15"/>
      <c r="BE34" s="15"/>
      <c r="BF34" s="15"/>
      <c r="BG34" s="15"/>
      <c r="BH34" s="15"/>
      <c r="BI34" s="15"/>
      <c r="BJ34" s="15"/>
      <c r="BK34" s="15"/>
      <c r="BL34" s="15"/>
      <c r="BM34" s="15"/>
      <c r="BN34" s="18"/>
      <c r="BO34" s="18"/>
      <c r="BP34" s="18"/>
      <c r="BQ34" s="41"/>
      <c r="BR34" s="42"/>
    </row>
    <row r="35" spans="3:92" ht="15.6" customHeight="1">
      <c r="C35" s="39"/>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18</v>
      </c>
      <c r="V37" s="20"/>
      <c r="W37" s="19"/>
      <c r="X37" s="21"/>
      <c r="Y37" s="21"/>
      <c r="Z37" s="22"/>
      <c r="AA37" s="22"/>
      <c r="AB37" s="22"/>
      <c r="AC37" s="23"/>
      <c r="AD37" s="23"/>
      <c r="AE37" s="23"/>
      <c r="AF37" s="23"/>
      <c r="AG37" s="23"/>
      <c r="AH37" s="23"/>
      <c r="AI37" s="23"/>
      <c r="AJ37" s="23"/>
      <c r="AK37" s="19"/>
      <c r="AL37" s="19"/>
      <c r="AM37" s="16" t="s">
        <v>17</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217" t="s">
        <v>6</v>
      </c>
      <c r="E38" s="217"/>
      <c r="F38" s="217"/>
      <c r="G38" s="217"/>
      <c r="H38" s="217"/>
      <c r="I38" s="217"/>
      <c r="J38" s="217"/>
      <c r="K38" s="217"/>
      <c r="L38" s="217"/>
      <c r="M38" s="217"/>
      <c r="N38" s="178" t="str">
        <f>IF([2]回答表!F18="下水道事業",IF([2]回答表!X52="●","●",""),"")</f>
        <v/>
      </c>
      <c r="O38" s="179"/>
      <c r="P38" s="179"/>
      <c r="Q38" s="180"/>
      <c r="R38" s="17"/>
      <c r="S38" s="17"/>
      <c r="T38" s="17"/>
      <c r="U38" s="232" t="s">
        <v>49</v>
      </c>
      <c r="V38" s="233"/>
      <c r="W38" s="233"/>
      <c r="X38" s="233"/>
      <c r="Y38" s="233"/>
      <c r="Z38" s="233"/>
      <c r="AA38" s="233"/>
      <c r="AB38" s="233"/>
      <c r="AC38" s="39"/>
      <c r="AD38" s="29"/>
      <c r="AE38" s="29"/>
      <c r="AF38" s="29"/>
      <c r="AG38" s="29"/>
      <c r="AH38" s="29"/>
      <c r="AI38" s="29"/>
      <c r="AJ38" s="29"/>
      <c r="AK38" s="45"/>
      <c r="AL38" s="29"/>
      <c r="AM38" s="163" t="str">
        <f>IF([2]回答表!F18="下水道事業",IF([2]回答表!X52="●",[2]回答表!B282,IF([2]回答表!AA52="●",[2]回答表!B352,"")),"")</f>
        <v/>
      </c>
      <c r="AN38" s="164"/>
      <c r="AO38" s="164"/>
      <c r="AP38" s="164"/>
      <c r="AQ38" s="164"/>
      <c r="AR38" s="164"/>
      <c r="AS38" s="164"/>
      <c r="AT38" s="164"/>
      <c r="AU38" s="164"/>
      <c r="AV38" s="164"/>
      <c r="AW38" s="164"/>
      <c r="AX38" s="164"/>
      <c r="AY38" s="164"/>
      <c r="AZ38" s="164"/>
      <c r="BA38" s="164"/>
      <c r="BB38" s="164"/>
      <c r="BC38" s="165"/>
      <c r="BD38" s="15"/>
      <c r="BE38" s="15"/>
      <c r="BF38" s="172" t="str">
        <f>IF([2]回答表!F18="下水道事業",IF([2]回答表!X52="●",[2]回答表!B330,IF([2]回答表!AA52="●",[2]回答表!B399,"")),"")</f>
        <v/>
      </c>
      <c r="BG38" s="173"/>
      <c r="BH38" s="173"/>
      <c r="BI38" s="173"/>
      <c r="BJ38" s="172"/>
      <c r="BK38" s="173"/>
      <c r="BL38" s="173"/>
      <c r="BM38" s="173"/>
      <c r="BN38" s="172"/>
      <c r="BO38" s="173"/>
      <c r="BP38" s="173"/>
      <c r="BQ38" s="174"/>
      <c r="BR38" s="42"/>
    </row>
    <row r="39" spans="3:92" ht="19.350000000000001" customHeight="1">
      <c r="C39" s="39"/>
      <c r="D39" s="217"/>
      <c r="E39" s="217"/>
      <c r="F39" s="217"/>
      <c r="G39" s="217"/>
      <c r="H39" s="217"/>
      <c r="I39" s="217"/>
      <c r="J39" s="217"/>
      <c r="K39" s="217"/>
      <c r="L39" s="217"/>
      <c r="M39" s="217"/>
      <c r="N39" s="181"/>
      <c r="O39" s="182"/>
      <c r="P39" s="182"/>
      <c r="Q39" s="183"/>
      <c r="R39" s="17"/>
      <c r="S39" s="17"/>
      <c r="T39" s="17"/>
      <c r="U39" s="234"/>
      <c r="V39" s="235"/>
      <c r="W39" s="235"/>
      <c r="X39" s="235"/>
      <c r="Y39" s="235"/>
      <c r="Z39" s="235"/>
      <c r="AA39" s="235"/>
      <c r="AB39" s="235"/>
      <c r="AC39" s="39"/>
      <c r="AD39" s="29"/>
      <c r="AE39" s="29"/>
      <c r="AF39" s="29"/>
      <c r="AG39" s="29"/>
      <c r="AH39" s="29"/>
      <c r="AI39" s="29"/>
      <c r="AJ39" s="29"/>
      <c r="AK39" s="45"/>
      <c r="AL39" s="29"/>
      <c r="AM39" s="166"/>
      <c r="AN39" s="167"/>
      <c r="AO39" s="167"/>
      <c r="AP39" s="167"/>
      <c r="AQ39" s="167"/>
      <c r="AR39" s="167"/>
      <c r="AS39" s="167"/>
      <c r="AT39" s="167"/>
      <c r="AU39" s="167"/>
      <c r="AV39" s="167"/>
      <c r="AW39" s="167"/>
      <c r="AX39" s="167"/>
      <c r="AY39" s="167"/>
      <c r="AZ39" s="167"/>
      <c r="BA39" s="167"/>
      <c r="BB39" s="167"/>
      <c r="BC39" s="168"/>
      <c r="BD39" s="15"/>
      <c r="BE39" s="15"/>
      <c r="BF39" s="128"/>
      <c r="BG39" s="129"/>
      <c r="BH39" s="129"/>
      <c r="BI39" s="129"/>
      <c r="BJ39" s="128"/>
      <c r="BK39" s="129"/>
      <c r="BL39" s="129"/>
      <c r="BM39" s="129"/>
      <c r="BN39" s="128"/>
      <c r="BO39" s="129"/>
      <c r="BP39" s="129"/>
      <c r="BQ39" s="141"/>
      <c r="BR39" s="42"/>
    </row>
    <row r="40" spans="3:92" ht="15.6" customHeight="1">
      <c r="C40" s="39"/>
      <c r="D40" s="217"/>
      <c r="E40" s="217"/>
      <c r="F40" s="217"/>
      <c r="G40" s="217"/>
      <c r="H40" s="217"/>
      <c r="I40" s="217"/>
      <c r="J40" s="217"/>
      <c r="K40" s="217"/>
      <c r="L40" s="217"/>
      <c r="M40" s="217"/>
      <c r="N40" s="181"/>
      <c r="O40" s="182"/>
      <c r="P40" s="182"/>
      <c r="Q40" s="183"/>
      <c r="R40" s="17"/>
      <c r="S40" s="17"/>
      <c r="T40" s="17"/>
      <c r="U40" s="136" t="str">
        <f>IF([2]回答表!F18="下水道事業",IF([2]回答表!X52="●",[2]回答表!N311,IF([2]回答表!AA52="●",[2]回答表!N381,"")),"")</f>
        <v/>
      </c>
      <c r="V40" s="137"/>
      <c r="W40" s="137"/>
      <c r="X40" s="137"/>
      <c r="Y40" s="137"/>
      <c r="Z40" s="137"/>
      <c r="AA40" s="137"/>
      <c r="AB40" s="138"/>
      <c r="AC40" s="29"/>
      <c r="AD40" s="29"/>
      <c r="AE40" s="29"/>
      <c r="AF40" s="29"/>
      <c r="AG40" s="29"/>
      <c r="AH40" s="29"/>
      <c r="AI40" s="29"/>
      <c r="AJ40" s="29"/>
      <c r="AK40" s="45"/>
      <c r="AL40" s="29"/>
      <c r="AM40" s="166"/>
      <c r="AN40" s="167"/>
      <c r="AO40" s="167"/>
      <c r="AP40" s="167"/>
      <c r="AQ40" s="167"/>
      <c r="AR40" s="167"/>
      <c r="AS40" s="167"/>
      <c r="AT40" s="167"/>
      <c r="AU40" s="167"/>
      <c r="AV40" s="167"/>
      <c r="AW40" s="167"/>
      <c r="AX40" s="167"/>
      <c r="AY40" s="167"/>
      <c r="AZ40" s="167"/>
      <c r="BA40" s="167"/>
      <c r="BB40" s="167"/>
      <c r="BC40" s="168"/>
      <c r="BD40" s="15"/>
      <c r="BE40" s="15"/>
      <c r="BF40" s="128"/>
      <c r="BG40" s="129"/>
      <c r="BH40" s="129"/>
      <c r="BI40" s="129"/>
      <c r="BJ40" s="128"/>
      <c r="BK40" s="129"/>
      <c r="BL40" s="129"/>
      <c r="BM40" s="129"/>
      <c r="BN40" s="128"/>
      <c r="BO40" s="129"/>
      <c r="BP40" s="129"/>
      <c r="BQ40" s="141"/>
      <c r="BR40" s="42"/>
    </row>
    <row r="41" spans="3:92" ht="15.6" customHeight="1">
      <c r="C41" s="39"/>
      <c r="D41" s="217"/>
      <c r="E41" s="217"/>
      <c r="F41" s="217"/>
      <c r="G41" s="217"/>
      <c r="H41" s="217"/>
      <c r="I41" s="217"/>
      <c r="J41" s="217"/>
      <c r="K41" s="217"/>
      <c r="L41" s="217"/>
      <c r="M41" s="217"/>
      <c r="N41" s="184"/>
      <c r="O41" s="185"/>
      <c r="P41" s="185"/>
      <c r="Q41" s="186"/>
      <c r="R41" s="17"/>
      <c r="S41" s="17"/>
      <c r="T41" s="17"/>
      <c r="U41" s="130"/>
      <c r="V41" s="131"/>
      <c r="W41" s="131"/>
      <c r="X41" s="131"/>
      <c r="Y41" s="131"/>
      <c r="Z41" s="131"/>
      <c r="AA41" s="131"/>
      <c r="AB41" s="132"/>
      <c r="AC41" s="15"/>
      <c r="AD41" s="15"/>
      <c r="AE41" s="15"/>
      <c r="AF41" s="15"/>
      <c r="AG41" s="15"/>
      <c r="AH41" s="15"/>
      <c r="AI41" s="15"/>
      <c r="AJ41" s="18"/>
      <c r="AK41" s="45"/>
      <c r="AL41" s="29"/>
      <c r="AM41" s="166"/>
      <c r="AN41" s="167"/>
      <c r="AO41" s="167"/>
      <c r="AP41" s="167"/>
      <c r="AQ41" s="167"/>
      <c r="AR41" s="167"/>
      <c r="AS41" s="167"/>
      <c r="AT41" s="167"/>
      <c r="AU41" s="167"/>
      <c r="AV41" s="167"/>
      <c r="AW41" s="167"/>
      <c r="AX41" s="167"/>
      <c r="AY41" s="167"/>
      <c r="AZ41" s="167"/>
      <c r="BA41" s="167"/>
      <c r="BB41" s="167"/>
      <c r="BC41" s="168"/>
      <c r="BD41" s="15"/>
      <c r="BE41" s="15"/>
      <c r="BF41" s="128" t="str">
        <f>IF([2]回答表!F18="下水道事業",IF([2]回答表!X52="●",[2]回答表!E330,IF([2]回答表!AA52="●",[2]回答表!E399,"")),"")</f>
        <v/>
      </c>
      <c r="BG41" s="129"/>
      <c r="BH41" s="129"/>
      <c r="BI41" s="129"/>
      <c r="BJ41" s="128" t="str">
        <f>IF([2]回答表!F18="下水道事業",IF([2]回答表!X52="●",[2]回答表!E331,IF([2]回答表!AA52="●",[2]回答表!E400,"")),"")</f>
        <v/>
      </c>
      <c r="BK41" s="129"/>
      <c r="BL41" s="129"/>
      <c r="BM41" s="129"/>
      <c r="BN41" s="128" t="str">
        <f>IF([2]回答表!F18="下水道事業",IF([2]回答表!X52="●",[2]回答表!E332,IF([2]回答表!AA52="●",[2]回答表!E401,"")),"")</f>
        <v/>
      </c>
      <c r="BO41" s="129"/>
      <c r="BP41" s="129"/>
      <c r="BQ41" s="141"/>
      <c r="BR41" s="42"/>
      <c r="BX41" s="231" t="str">
        <f>IF([2]回答表!AQ21="下水道事業",IF([2]回答表!BI54="○",[2]回答表!AM285,IF([2]回答表!BL54="○",[2]回答表!AM355,"")),"")</f>
        <v/>
      </c>
      <c r="BY41" s="231"/>
      <c r="BZ41" s="231"/>
      <c r="CA41" s="231"/>
      <c r="CB41" s="231"/>
      <c r="CC41" s="231"/>
      <c r="CD41" s="231"/>
      <c r="CE41" s="231"/>
      <c r="CF41" s="231"/>
      <c r="CG41" s="231"/>
      <c r="CH41" s="231"/>
      <c r="CI41" s="231"/>
      <c r="CJ41" s="231"/>
      <c r="CK41" s="231"/>
      <c r="CL41" s="231"/>
      <c r="CM41" s="231"/>
      <c r="CN41" s="231"/>
    </row>
    <row r="42" spans="3:92" ht="15.6" customHeight="1">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5"/>
      <c r="AD42" s="15"/>
      <c r="AE42" s="15"/>
      <c r="AF42" s="15"/>
      <c r="AG42" s="15"/>
      <c r="AH42" s="15"/>
      <c r="AI42" s="15"/>
      <c r="AJ42" s="18"/>
      <c r="AK42" s="45"/>
      <c r="AL42" s="15"/>
      <c r="AM42" s="166"/>
      <c r="AN42" s="167"/>
      <c r="AO42" s="167"/>
      <c r="AP42" s="167"/>
      <c r="AQ42" s="167"/>
      <c r="AR42" s="167"/>
      <c r="AS42" s="167"/>
      <c r="AT42" s="167"/>
      <c r="AU42" s="167"/>
      <c r="AV42" s="167"/>
      <c r="AW42" s="167"/>
      <c r="AX42" s="167"/>
      <c r="AY42" s="167"/>
      <c r="AZ42" s="167"/>
      <c r="BA42" s="167"/>
      <c r="BB42" s="167"/>
      <c r="BC42" s="168"/>
      <c r="BD42" s="43"/>
      <c r="BE42" s="43"/>
      <c r="BF42" s="128"/>
      <c r="BG42" s="129"/>
      <c r="BH42" s="129"/>
      <c r="BI42" s="129"/>
      <c r="BJ42" s="128"/>
      <c r="BK42" s="129"/>
      <c r="BL42" s="129"/>
      <c r="BM42" s="129"/>
      <c r="BN42" s="128"/>
      <c r="BO42" s="129"/>
      <c r="BP42" s="129"/>
      <c r="BQ42" s="141"/>
      <c r="BR42" s="42"/>
      <c r="BX42" s="231"/>
      <c r="BY42" s="231"/>
      <c r="BZ42" s="231"/>
      <c r="CA42" s="231"/>
      <c r="CB42" s="231"/>
      <c r="CC42" s="231"/>
      <c r="CD42" s="231"/>
      <c r="CE42" s="231"/>
      <c r="CF42" s="231"/>
      <c r="CG42" s="231"/>
      <c r="CH42" s="231"/>
      <c r="CI42" s="231"/>
      <c r="CJ42" s="231"/>
      <c r="CK42" s="231"/>
      <c r="CL42" s="231"/>
      <c r="CM42" s="231"/>
      <c r="CN42" s="231"/>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66"/>
      <c r="AN43" s="167"/>
      <c r="AO43" s="167"/>
      <c r="AP43" s="167"/>
      <c r="AQ43" s="167"/>
      <c r="AR43" s="167"/>
      <c r="AS43" s="167"/>
      <c r="AT43" s="167"/>
      <c r="AU43" s="167"/>
      <c r="AV43" s="167"/>
      <c r="AW43" s="167"/>
      <c r="AX43" s="167"/>
      <c r="AY43" s="167"/>
      <c r="AZ43" s="167"/>
      <c r="BA43" s="167"/>
      <c r="BB43" s="167"/>
      <c r="BC43" s="168"/>
      <c r="BD43" s="29"/>
      <c r="BE43" s="29"/>
      <c r="BF43" s="128"/>
      <c r="BG43" s="129"/>
      <c r="BH43" s="129"/>
      <c r="BI43" s="129"/>
      <c r="BJ43" s="128"/>
      <c r="BK43" s="129"/>
      <c r="BL43" s="129"/>
      <c r="BM43" s="129"/>
      <c r="BN43" s="128"/>
      <c r="BO43" s="129"/>
      <c r="BP43" s="129"/>
      <c r="BQ43" s="141"/>
      <c r="BR43" s="42"/>
      <c r="BS43" s="27"/>
      <c r="BT43" s="29"/>
      <c r="BU43" s="29"/>
      <c r="BV43" s="29"/>
      <c r="BW43" s="29"/>
      <c r="BX43" s="231"/>
      <c r="BY43" s="231"/>
      <c r="BZ43" s="231"/>
      <c r="CA43" s="231"/>
      <c r="CB43" s="231"/>
      <c r="CC43" s="231"/>
      <c r="CD43" s="231"/>
      <c r="CE43" s="231"/>
      <c r="CF43" s="231"/>
      <c r="CG43" s="231"/>
      <c r="CH43" s="231"/>
      <c r="CI43" s="231"/>
      <c r="CJ43" s="231"/>
      <c r="CK43" s="231"/>
      <c r="CL43" s="231"/>
      <c r="CM43" s="231"/>
      <c r="CN43" s="231"/>
    </row>
    <row r="44" spans="3:92" ht="19.350000000000001" customHeight="1">
      <c r="C44" s="39"/>
      <c r="D44" s="25"/>
      <c r="E44" s="25"/>
      <c r="F44" s="25"/>
      <c r="G44" s="25"/>
      <c r="H44" s="25"/>
      <c r="I44" s="25"/>
      <c r="J44" s="25"/>
      <c r="K44" s="25"/>
      <c r="L44" s="25"/>
      <c r="M44" s="25"/>
      <c r="N44" s="46"/>
      <c r="O44" s="46"/>
      <c r="P44" s="46"/>
      <c r="Q44" s="46"/>
      <c r="R44" s="47"/>
      <c r="S44" s="47"/>
      <c r="T44" s="47"/>
      <c r="U44" s="232" t="s">
        <v>48</v>
      </c>
      <c r="V44" s="233"/>
      <c r="W44" s="233"/>
      <c r="X44" s="233"/>
      <c r="Y44" s="233"/>
      <c r="Z44" s="233"/>
      <c r="AA44" s="233"/>
      <c r="AB44" s="233"/>
      <c r="AC44" s="232" t="s">
        <v>47</v>
      </c>
      <c r="AD44" s="233"/>
      <c r="AE44" s="233"/>
      <c r="AF44" s="233"/>
      <c r="AG44" s="233"/>
      <c r="AH44" s="233"/>
      <c r="AI44" s="233"/>
      <c r="AJ44" s="236"/>
      <c r="AK44" s="45"/>
      <c r="AL44" s="15"/>
      <c r="AM44" s="166"/>
      <c r="AN44" s="167"/>
      <c r="AO44" s="167"/>
      <c r="AP44" s="167"/>
      <c r="AQ44" s="167"/>
      <c r="AR44" s="167"/>
      <c r="AS44" s="167"/>
      <c r="AT44" s="167"/>
      <c r="AU44" s="167"/>
      <c r="AV44" s="167"/>
      <c r="AW44" s="167"/>
      <c r="AX44" s="167"/>
      <c r="AY44" s="167"/>
      <c r="AZ44" s="167"/>
      <c r="BA44" s="167"/>
      <c r="BB44" s="167"/>
      <c r="BC44" s="168"/>
      <c r="BD44" s="15"/>
      <c r="BE44" s="15"/>
      <c r="BF44" s="128"/>
      <c r="BG44" s="129"/>
      <c r="BH44" s="129"/>
      <c r="BI44" s="129"/>
      <c r="BJ44" s="128"/>
      <c r="BK44" s="129"/>
      <c r="BL44" s="129"/>
      <c r="BM44" s="129"/>
      <c r="BN44" s="128"/>
      <c r="BO44" s="129"/>
      <c r="BP44" s="129"/>
      <c r="BQ44" s="141"/>
      <c r="BR44" s="42"/>
      <c r="BX44" s="231"/>
      <c r="BY44" s="231"/>
      <c r="BZ44" s="231"/>
      <c r="CA44" s="231"/>
      <c r="CB44" s="231"/>
      <c r="CC44" s="231"/>
      <c r="CD44" s="231"/>
      <c r="CE44" s="231"/>
      <c r="CF44" s="231"/>
      <c r="CG44" s="231"/>
      <c r="CH44" s="231"/>
      <c r="CI44" s="231"/>
      <c r="CJ44" s="231"/>
      <c r="CK44" s="231"/>
      <c r="CL44" s="231"/>
      <c r="CM44" s="231"/>
      <c r="CN44" s="231"/>
    </row>
    <row r="45" spans="3:92" ht="19.350000000000001" customHeight="1">
      <c r="C45" s="39"/>
      <c r="D45" s="29"/>
      <c r="E45" s="29"/>
      <c r="F45" s="29"/>
      <c r="G45" s="29"/>
      <c r="H45" s="29"/>
      <c r="I45" s="29"/>
      <c r="J45" s="29"/>
      <c r="K45" s="29"/>
      <c r="L45" s="29"/>
      <c r="M45" s="29"/>
      <c r="N45" s="29"/>
      <c r="O45" s="29"/>
      <c r="P45" s="15"/>
      <c r="Q45" s="15"/>
      <c r="R45" s="15"/>
      <c r="S45" s="17"/>
      <c r="T45" s="17"/>
      <c r="U45" s="234"/>
      <c r="V45" s="235"/>
      <c r="W45" s="235"/>
      <c r="X45" s="235"/>
      <c r="Y45" s="235"/>
      <c r="Z45" s="235"/>
      <c r="AA45" s="235"/>
      <c r="AB45" s="235"/>
      <c r="AC45" s="237"/>
      <c r="AD45" s="238"/>
      <c r="AE45" s="238"/>
      <c r="AF45" s="238"/>
      <c r="AG45" s="238"/>
      <c r="AH45" s="238"/>
      <c r="AI45" s="238"/>
      <c r="AJ45" s="239"/>
      <c r="AK45" s="45"/>
      <c r="AL45" s="15"/>
      <c r="AM45" s="166"/>
      <c r="AN45" s="167"/>
      <c r="AO45" s="167"/>
      <c r="AP45" s="167"/>
      <c r="AQ45" s="167"/>
      <c r="AR45" s="167"/>
      <c r="AS45" s="167"/>
      <c r="AT45" s="167"/>
      <c r="AU45" s="167"/>
      <c r="AV45" s="167"/>
      <c r="AW45" s="167"/>
      <c r="AX45" s="167"/>
      <c r="AY45" s="167"/>
      <c r="AZ45" s="167"/>
      <c r="BA45" s="167"/>
      <c r="BB45" s="167"/>
      <c r="BC45" s="168"/>
      <c r="BD45" s="48"/>
      <c r="BE45" s="48"/>
      <c r="BF45" s="128"/>
      <c r="BG45" s="129"/>
      <c r="BH45" s="129"/>
      <c r="BI45" s="129"/>
      <c r="BJ45" s="128"/>
      <c r="BK45" s="129"/>
      <c r="BL45" s="129"/>
      <c r="BM45" s="129"/>
      <c r="BN45" s="128"/>
      <c r="BO45" s="129"/>
      <c r="BP45" s="129"/>
      <c r="BQ45" s="141"/>
      <c r="BR45" s="42"/>
      <c r="BX45" s="231"/>
      <c r="BY45" s="231"/>
      <c r="BZ45" s="231"/>
      <c r="CA45" s="231"/>
      <c r="CB45" s="231"/>
      <c r="CC45" s="231"/>
      <c r="CD45" s="231"/>
      <c r="CE45" s="231"/>
      <c r="CF45" s="231"/>
      <c r="CG45" s="231"/>
      <c r="CH45" s="231"/>
      <c r="CI45" s="231"/>
      <c r="CJ45" s="231"/>
      <c r="CK45" s="231"/>
      <c r="CL45" s="231"/>
      <c r="CM45" s="231"/>
      <c r="CN45" s="231"/>
    </row>
    <row r="46" spans="3:92" ht="15.6" customHeight="1">
      <c r="C46" s="39"/>
      <c r="D46" s="29"/>
      <c r="E46" s="29"/>
      <c r="F46" s="29"/>
      <c r="G46" s="29"/>
      <c r="H46" s="29"/>
      <c r="I46" s="29"/>
      <c r="J46" s="29"/>
      <c r="K46" s="29"/>
      <c r="L46" s="29"/>
      <c r="M46" s="29"/>
      <c r="N46" s="29"/>
      <c r="O46" s="29"/>
      <c r="P46" s="15"/>
      <c r="Q46" s="15"/>
      <c r="R46" s="15"/>
      <c r="S46" s="17"/>
      <c r="T46" s="17"/>
      <c r="U46" s="136" t="str">
        <f>IF([2]回答表!F18="下水道事業",IF([2]回答表!X52="●",[2]回答表!Y313,IF([2]回答表!AA52="●",[2]回答表!Y383,"")),"")</f>
        <v/>
      </c>
      <c r="V46" s="137"/>
      <c r="W46" s="137"/>
      <c r="X46" s="137"/>
      <c r="Y46" s="137"/>
      <c r="Z46" s="137"/>
      <c r="AA46" s="137"/>
      <c r="AB46" s="138"/>
      <c r="AC46" s="136" t="str">
        <f>IF([2]回答表!F18="下水道事業",IF([2]回答表!X52="●",[2]回答表!Y314,IF([2]回答表!AA52="●",[2]回答表!Y384,"")),"")</f>
        <v/>
      </c>
      <c r="AD46" s="137"/>
      <c r="AE46" s="137"/>
      <c r="AF46" s="137"/>
      <c r="AG46" s="137"/>
      <c r="AH46" s="137"/>
      <c r="AI46" s="137"/>
      <c r="AJ46" s="138"/>
      <c r="AK46" s="45"/>
      <c r="AL46" s="15"/>
      <c r="AM46" s="166"/>
      <c r="AN46" s="167"/>
      <c r="AO46" s="167"/>
      <c r="AP46" s="167"/>
      <c r="AQ46" s="167"/>
      <c r="AR46" s="167"/>
      <c r="AS46" s="167"/>
      <c r="AT46" s="167"/>
      <c r="AU46" s="167"/>
      <c r="AV46" s="167"/>
      <c r="AW46" s="167"/>
      <c r="AX46" s="167"/>
      <c r="AY46" s="167"/>
      <c r="AZ46" s="167"/>
      <c r="BA46" s="167"/>
      <c r="BB46" s="167"/>
      <c r="BC46" s="168"/>
      <c r="BD46" s="48"/>
      <c r="BE46" s="48"/>
      <c r="BF46" s="128" t="s">
        <v>8</v>
      </c>
      <c r="BG46" s="129"/>
      <c r="BH46" s="129"/>
      <c r="BI46" s="129"/>
      <c r="BJ46" s="128" t="s">
        <v>9</v>
      </c>
      <c r="BK46" s="129"/>
      <c r="BL46" s="129"/>
      <c r="BM46" s="129"/>
      <c r="BN46" s="128" t="s">
        <v>10</v>
      </c>
      <c r="BO46" s="129"/>
      <c r="BP46" s="129"/>
      <c r="BQ46" s="141"/>
      <c r="BR46" s="42"/>
      <c r="BX46" s="231"/>
      <c r="BY46" s="231"/>
      <c r="BZ46" s="231"/>
      <c r="CA46" s="231"/>
      <c r="CB46" s="231"/>
      <c r="CC46" s="231"/>
      <c r="CD46" s="231"/>
      <c r="CE46" s="231"/>
      <c r="CF46" s="231"/>
      <c r="CG46" s="231"/>
      <c r="CH46" s="231"/>
      <c r="CI46" s="231"/>
      <c r="CJ46" s="231"/>
      <c r="CK46" s="231"/>
      <c r="CL46" s="231"/>
      <c r="CM46" s="231"/>
      <c r="CN46" s="231"/>
    </row>
    <row r="47" spans="3:92" ht="15.6" customHeight="1">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169"/>
      <c r="AN47" s="170"/>
      <c r="AO47" s="170"/>
      <c r="AP47" s="170"/>
      <c r="AQ47" s="170"/>
      <c r="AR47" s="170"/>
      <c r="AS47" s="170"/>
      <c r="AT47" s="170"/>
      <c r="AU47" s="170"/>
      <c r="AV47" s="170"/>
      <c r="AW47" s="170"/>
      <c r="AX47" s="170"/>
      <c r="AY47" s="170"/>
      <c r="AZ47" s="170"/>
      <c r="BA47" s="170"/>
      <c r="BB47" s="170"/>
      <c r="BC47" s="171"/>
      <c r="BD47" s="48"/>
      <c r="BE47" s="48"/>
      <c r="BF47" s="128"/>
      <c r="BG47" s="129"/>
      <c r="BH47" s="129"/>
      <c r="BI47" s="129"/>
      <c r="BJ47" s="128"/>
      <c r="BK47" s="129"/>
      <c r="BL47" s="129"/>
      <c r="BM47" s="129"/>
      <c r="BN47" s="128"/>
      <c r="BO47" s="129"/>
      <c r="BP47" s="129"/>
      <c r="BQ47" s="141"/>
      <c r="BR47" s="42"/>
      <c r="BX47" s="231"/>
      <c r="BY47" s="231"/>
      <c r="BZ47" s="231"/>
      <c r="CA47" s="231"/>
      <c r="CB47" s="231"/>
      <c r="CC47" s="231"/>
      <c r="CD47" s="231"/>
      <c r="CE47" s="231"/>
      <c r="CF47" s="231"/>
      <c r="CG47" s="231"/>
      <c r="CH47" s="231"/>
      <c r="CI47" s="231"/>
      <c r="CJ47" s="231"/>
      <c r="CK47" s="231"/>
      <c r="CL47" s="231"/>
      <c r="CM47" s="231"/>
      <c r="CN47" s="231"/>
    </row>
    <row r="48" spans="3:92" ht="15.6" customHeight="1">
      <c r="C48" s="39"/>
      <c r="D48" s="29"/>
      <c r="E48" s="29"/>
      <c r="F48" s="29"/>
      <c r="G48" s="29"/>
      <c r="H48" s="29"/>
      <c r="I48" s="29"/>
      <c r="J48" s="29"/>
      <c r="K48" s="29"/>
      <c r="L48" s="29"/>
      <c r="M48" s="29"/>
      <c r="N48" s="29"/>
      <c r="O48" s="29"/>
      <c r="P48" s="15"/>
      <c r="Q48" s="15"/>
      <c r="R48" s="15"/>
      <c r="S48" s="17"/>
      <c r="T48" s="17"/>
      <c r="U48" s="133"/>
      <c r="V48" s="134"/>
      <c r="W48" s="134"/>
      <c r="X48" s="134"/>
      <c r="Y48" s="134"/>
      <c r="Z48" s="134"/>
      <c r="AA48" s="134"/>
      <c r="AB48" s="135"/>
      <c r="AC48" s="133"/>
      <c r="AD48" s="134"/>
      <c r="AE48" s="134"/>
      <c r="AF48" s="134"/>
      <c r="AG48" s="134"/>
      <c r="AH48" s="134"/>
      <c r="AI48" s="134"/>
      <c r="AJ48" s="135"/>
      <c r="AK48" s="45"/>
      <c r="AL48" s="15"/>
      <c r="AM48" s="29"/>
      <c r="AN48" s="29"/>
      <c r="AO48" s="29"/>
      <c r="AP48" s="29"/>
      <c r="AQ48" s="29"/>
      <c r="AR48" s="29"/>
      <c r="AS48" s="29"/>
      <c r="AT48" s="29"/>
      <c r="AU48" s="29"/>
      <c r="AV48" s="29"/>
      <c r="AW48" s="29"/>
      <c r="AX48" s="29"/>
      <c r="AY48" s="29"/>
      <c r="AZ48" s="29"/>
      <c r="BA48" s="29"/>
      <c r="BB48" s="29"/>
      <c r="BC48" s="43"/>
      <c r="BD48" s="48"/>
      <c r="BE48" s="48"/>
      <c r="BF48" s="139"/>
      <c r="BG48" s="140"/>
      <c r="BH48" s="140"/>
      <c r="BI48" s="140"/>
      <c r="BJ48" s="139"/>
      <c r="BK48" s="140"/>
      <c r="BL48" s="140"/>
      <c r="BM48" s="140"/>
      <c r="BN48" s="139"/>
      <c r="BO48" s="140"/>
      <c r="BP48" s="140"/>
      <c r="BQ48" s="142"/>
      <c r="BR48" s="42"/>
      <c r="BX48" s="231"/>
      <c r="BY48" s="231"/>
      <c r="BZ48" s="231"/>
      <c r="CA48" s="231"/>
      <c r="CB48" s="231"/>
      <c r="CC48" s="231"/>
      <c r="CD48" s="231"/>
      <c r="CE48" s="231"/>
      <c r="CF48" s="231"/>
      <c r="CG48" s="231"/>
      <c r="CH48" s="231"/>
      <c r="CI48" s="231"/>
      <c r="CJ48" s="231"/>
      <c r="CK48" s="231"/>
      <c r="CL48" s="231"/>
      <c r="CM48" s="231"/>
      <c r="CN48" s="231"/>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31"/>
      <c r="BY49" s="231"/>
      <c r="BZ49" s="231"/>
      <c r="CA49" s="231"/>
      <c r="CB49" s="231"/>
      <c r="CC49" s="231"/>
      <c r="CD49" s="231"/>
      <c r="CE49" s="231"/>
      <c r="CF49" s="231"/>
      <c r="CG49" s="231"/>
      <c r="CH49" s="231"/>
      <c r="CI49" s="231"/>
      <c r="CJ49" s="231"/>
      <c r="CK49" s="231"/>
      <c r="CL49" s="231"/>
      <c r="CM49" s="231"/>
      <c r="CN49" s="231"/>
    </row>
    <row r="50" spans="1:92" ht="18.95" customHeight="1">
      <c r="C50" s="39"/>
      <c r="D50" s="25"/>
      <c r="E50" s="25"/>
      <c r="F50" s="25"/>
      <c r="G50" s="25"/>
      <c r="H50" s="25"/>
      <c r="I50" s="25"/>
      <c r="J50" s="25"/>
      <c r="K50" s="25"/>
      <c r="L50" s="25"/>
      <c r="M50" s="25"/>
      <c r="N50" s="46"/>
      <c r="O50" s="46"/>
      <c r="P50" s="46"/>
      <c r="Q50" s="46"/>
      <c r="R50" s="17"/>
      <c r="S50" s="17"/>
      <c r="T50" s="17"/>
      <c r="U50" s="203" t="s">
        <v>46</v>
      </c>
      <c r="V50" s="204"/>
      <c r="W50" s="204"/>
      <c r="X50" s="204"/>
      <c r="Y50" s="204"/>
      <c r="Z50" s="204"/>
      <c r="AA50" s="204"/>
      <c r="AB50" s="204"/>
      <c r="AC50" s="203" t="s">
        <v>45</v>
      </c>
      <c r="AD50" s="204"/>
      <c r="AE50" s="204"/>
      <c r="AF50" s="204"/>
      <c r="AG50" s="204"/>
      <c r="AH50" s="204"/>
      <c r="AI50" s="204"/>
      <c r="AJ50" s="205"/>
      <c r="AK50" s="203" t="s">
        <v>44</v>
      </c>
      <c r="AL50" s="204"/>
      <c r="AM50" s="204"/>
      <c r="AN50" s="204"/>
      <c r="AO50" s="204"/>
      <c r="AP50" s="204"/>
      <c r="AQ50" s="204"/>
      <c r="AR50" s="204"/>
      <c r="AS50" s="203" t="s">
        <v>43</v>
      </c>
      <c r="AT50" s="204"/>
      <c r="AU50" s="204"/>
      <c r="AV50" s="204"/>
      <c r="AW50" s="204"/>
      <c r="AX50" s="204"/>
      <c r="AY50" s="204"/>
      <c r="AZ50" s="205"/>
      <c r="BA50" s="203" t="s">
        <v>42</v>
      </c>
      <c r="BB50" s="204"/>
      <c r="BC50" s="204"/>
      <c r="BD50" s="204"/>
      <c r="BE50" s="204"/>
      <c r="BF50" s="204"/>
      <c r="BG50" s="204"/>
      <c r="BH50" s="205"/>
      <c r="BI50" s="29"/>
      <c r="BJ50" s="29"/>
      <c r="BK50" s="29"/>
      <c r="BL50" s="29"/>
      <c r="BM50" s="29"/>
      <c r="BN50" s="29"/>
      <c r="BO50" s="29"/>
      <c r="BP50" s="29"/>
      <c r="BQ50" s="29"/>
      <c r="BR50" s="42"/>
      <c r="BS50" s="27"/>
      <c r="BT50" s="29"/>
      <c r="BU50" s="29"/>
      <c r="BV50" s="29"/>
      <c r="BW50" s="29"/>
      <c r="BX50" s="231"/>
      <c r="BY50" s="231"/>
      <c r="BZ50" s="231"/>
      <c r="CA50" s="231"/>
      <c r="CB50" s="231"/>
      <c r="CC50" s="231"/>
      <c r="CD50" s="231"/>
      <c r="CE50" s="231"/>
      <c r="CF50" s="231"/>
      <c r="CG50" s="231"/>
      <c r="CH50" s="231"/>
      <c r="CI50" s="231"/>
      <c r="CJ50" s="231"/>
      <c r="CK50" s="231"/>
      <c r="CL50" s="231"/>
      <c r="CM50" s="231"/>
      <c r="CN50" s="231"/>
    </row>
    <row r="51" spans="1:92" ht="15.6" customHeight="1">
      <c r="C51" s="39"/>
      <c r="D51" s="29"/>
      <c r="E51" s="29"/>
      <c r="F51" s="29"/>
      <c r="G51" s="29"/>
      <c r="H51" s="29"/>
      <c r="I51" s="29"/>
      <c r="J51" s="29"/>
      <c r="K51" s="29"/>
      <c r="L51" s="29"/>
      <c r="M51" s="29"/>
      <c r="N51" s="29"/>
      <c r="O51" s="29"/>
      <c r="P51" s="15"/>
      <c r="Q51" s="15"/>
      <c r="R51" s="17"/>
      <c r="S51" s="17"/>
      <c r="T51" s="17"/>
      <c r="U51" s="228"/>
      <c r="V51" s="229"/>
      <c r="W51" s="229"/>
      <c r="X51" s="229"/>
      <c r="Y51" s="229"/>
      <c r="Z51" s="229"/>
      <c r="AA51" s="229"/>
      <c r="AB51" s="229"/>
      <c r="AC51" s="228"/>
      <c r="AD51" s="229"/>
      <c r="AE51" s="229"/>
      <c r="AF51" s="229"/>
      <c r="AG51" s="229"/>
      <c r="AH51" s="229"/>
      <c r="AI51" s="229"/>
      <c r="AJ51" s="230"/>
      <c r="AK51" s="228"/>
      <c r="AL51" s="229"/>
      <c r="AM51" s="229"/>
      <c r="AN51" s="229"/>
      <c r="AO51" s="229"/>
      <c r="AP51" s="229"/>
      <c r="AQ51" s="229"/>
      <c r="AR51" s="229"/>
      <c r="AS51" s="228"/>
      <c r="AT51" s="229"/>
      <c r="AU51" s="229"/>
      <c r="AV51" s="229"/>
      <c r="AW51" s="229"/>
      <c r="AX51" s="229"/>
      <c r="AY51" s="229"/>
      <c r="AZ51" s="230"/>
      <c r="BA51" s="228"/>
      <c r="BB51" s="229"/>
      <c r="BC51" s="229"/>
      <c r="BD51" s="229"/>
      <c r="BE51" s="229"/>
      <c r="BF51" s="229"/>
      <c r="BG51" s="229"/>
      <c r="BH51" s="230"/>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6" t="str">
        <f>IF([2]回答表!F18="下水道事業",IF([2]回答表!X52="●",[2]回答表!Y316,IF([2]回答表!AA52="●",[2]回答表!Y386,"")),"")</f>
        <v/>
      </c>
      <c r="V52" s="137"/>
      <c r="W52" s="137"/>
      <c r="X52" s="137"/>
      <c r="Y52" s="137"/>
      <c r="Z52" s="137"/>
      <c r="AA52" s="137"/>
      <c r="AB52" s="138"/>
      <c r="AC52" s="136" t="str">
        <f>IF([2]回答表!F18="下水道事業",IF([2]回答表!X52="●",[2]回答表!Y317,IF([2]回答表!AA52="●",[2]回答表!Y387,"")),"")</f>
        <v/>
      </c>
      <c r="AD52" s="137"/>
      <c r="AE52" s="137"/>
      <c r="AF52" s="137"/>
      <c r="AG52" s="137"/>
      <c r="AH52" s="137"/>
      <c r="AI52" s="137"/>
      <c r="AJ52" s="138"/>
      <c r="AK52" s="136" t="str">
        <f>IF([2]回答表!F18="下水道事業",IF([2]回答表!X52="●",[2]回答表!Y318,IF([2]回答表!AA52="●",[2]回答表!Y388,"")),"")</f>
        <v/>
      </c>
      <c r="AL52" s="137"/>
      <c r="AM52" s="137"/>
      <c r="AN52" s="137"/>
      <c r="AO52" s="137"/>
      <c r="AP52" s="137"/>
      <c r="AQ52" s="137"/>
      <c r="AR52" s="138"/>
      <c r="AS52" s="136" t="str">
        <f>IF([2]回答表!F18="下水道事業",IF([2]回答表!X52="●",[2]回答表!Y319,IF([2]回答表!AA52="●",[2]回答表!Y389,"")),"")</f>
        <v/>
      </c>
      <c r="AT52" s="137"/>
      <c r="AU52" s="137"/>
      <c r="AV52" s="137"/>
      <c r="AW52" s="137"/>
      <c r="AX52" s="137"/>
      <c r="AY52" s="137"/>
      <c r="AZ52" s="138"/>
      <c r="BA52" s="136" t="str">
        <f>IF([2]回答表!F18="下水道事業",IF([2]回答表!X52="●",[2]回答表!Y320,IF([2]回答表!AA52="●",[2]回答表!Y390,"")),"")</f>
        <v/>
      </c>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19" t="s">
        <v>41</v>
      </c>
      <c r="V56" s="220"/>
      <c r="W56" s="220"/>
      <c r="X56" s="220"/>
      <c r="Y56" s="220"/>
      <c r="Z56" s="220"/>
      <c r="AA56" s="220"/>
      <c r="AB56" s="220"/>
      <c r="AC56" s="219" t="s">
        <v>40</v>
      </c>
      <c r="AD56" s="220"/>
      <c r="AE56" s="220"/>
      <c r="AF56" s="220"/>
      <c r="AG56" s="220"/>
      <c r="AH56" s="220"/>
      <c r="AI56" s="220"/>
      <c r="AJ56" s="220"/>
      <c r="AK56" s="219" t="s">
        <v>39</v>
      </c>
      <c r="AL56" s="220"/>
      <c r="AM56" s="220"/>
      <c r="AN56" s="220"/>
      <c r="AO56" s="220"/>
      <c r="AP56" s="220"/>
      <c r="AQ56" s="220"/>
      <c r="AR56" s="223"/>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27" t="s">
        <v>7</v>
      </c>
      <c r="E57" s="217"/>
      <c r="F57" s="217"/>
      <c r="G57" s="217"/>
      <c r="H57" s="217"/>
      <c r="I57" s="217"/>
      <c r="J57" s="217"/>
      <c r="K57" s="217"/>
      <c r="L57" s="217"/>
      <c r="M57" s="218"/>
      <c r="N57" s="178" t="str">
        <f>IF([2]回答表!F18="下水道事業",IF([2]回答表!AA52="●","●",""),"")</f>
        <v/>
      </c>
      <c r="O57" s="179"/>
      <c r="P57" s="179"/>
      <c r="Q57" s="180"/>
      <c r="R57" s="17"/>
      <c r="S57" s="17"/>
      <c r="T57" s="17"/>
      <c r="U57" s="221"/>
      <c r="V57" s="222"/>
      <c r="W57" s="222"/>
      <c r="X57" s="222"/>
      <c r="Y57" s="222"/>
      <c r="Z57" s="222"/>
      <c r="AA57" s="222"/>
      <c r="AB57" s="222"/>
      <c r="AC57" s="221"/>
      <c r="AD57" s="222"/>
      <c r="AE57" s="222"/>
      <c r="AF57" s="222"/>
      <c r="AG57" s="222"/>
      <c r="AH57" s="222"/>
      <c r="AI57" s="222"/>
      <c r="AJ57" s="222"/>
      <c r="AK57" s="224"/>
      <c r="AL57" s="225"/>
      <c r="AM57" s="225"/>
      <c r="AN57" s="225"/>
      <c r="AO57" s="225"/>
      <c r="AP57" s="225"/>
      <c r="AQ57" s="225"/>
      <c r="AR57" s="22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17"/>
      <c r="E58" s="217"/>
      <c r="F58" s="217"/>
      <c r="G58" s="217"/>
      <c r="H58" s="217"/>
      <c r="I58" s="217"/>
      <c r="J58" s="217"/>
      <c r="K58" s="217"/>
      <c r="L58" s="217"/>
      <c r="M58" s="218"/>
      <c r="N58" s="181"/>
      <c r="O58" s="182"/>
      <c r="P58" s="182"/>
      <c r="Q58" s="183"/>
      <c r="R58" s="17"/>
      <c r="S58" s="17"/>
      <c r="T58" s="17"/>
      <c r="U58" s="136" t="str">
        <f>IF([2]回答表!F18="下水道事業",IF([2]回答表!X52="●",[2]回答表!N322,IF([2]回答表!AA52="●",[2]回答表!N392,"")),"")</f>
        <v/>
      </c>
      <c r="V58" s="137"/>
      <c r="W58" s="137"/>
      <c r="X58" s="137"/>
      <c r="Y58" s="137"/>
      <c r="Z58" s="137"/>
      <c r="AA58" s="137"/>
      <c r="AB58" s="138"/>
      <c r="AC58" s="136" t="str">
        <f>IF([2]回答表!F18="下水道事業",IF([2]回答表!X52="●",[2]回答表!N323,IF([2]回答表!AA52="●",[2]回答表!N393,"")),"")</f>
        <v/>
      </c>
      <c r="AD58" s="137"/>
      <c r="AE58" s="137"/>
      <c r="AF58" s="137"/>
      <c r="AG58" s="137"/>
      <c r="AH58" s="137"/>
      <c r="AI58" s="137"/>
      <c r="AJ58" s="138"/>
      <c r="AK58" s="136" t="str">
        <f>IF([2]回答表!F18="下水道事業",IF([2]回答表!X52="●",[2]回答表!N324,IF([2]回答表!AA52="●",[2]回答表!N394,"")),"")</f>
        <v/>
      </c>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17"/>
      <c r="E59" s="217"/>
      <c r="F59" s="217"/>
      <c r="G59" s="217"/>
      <c r="H59" s="217"/>
      <c r="I59" s="217"/>
      <c r="J59" s="217"/>
      <c r="K59" s="217"/>
      <c r="L59" s="217"/>
      <c r="M59" s="218"/>
      <c r="N59" s="181"/>
      <c r="O59" s="182"/>
      <c r="P59" s="182"/>
      <c r="Q59" s="183"/>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217"/>
      <c r="E60" s="217"/>
      <c r="F60" s="217"/>
      <c r="G60" s="217"/>
      <c r="H60" s="217"/>
      <c r="I60" s="217"/>
      <c r="J60" s="217"/>
      <c r="K60" s="217"/>
      <c r="L60" s="217"/>
      <c r="M60" s="218"/>
      <c r="N60" s="184"/>
      <c r="O60" s="185"/>
      <c r="P60" s="185"/>
      <c r="Q60" s="186"/>
      <c r="R60" s="17"/>
      <c r="S60" s="17"/>
      <c r="T60" s="17"/>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9"/>
      <c r="AN61" s="69"/>
      <c r="AO61" s="69"/>
      <c r="AP61" s="69"/>
      <c r="AQ61" s="69"/>
      <c r="AR61" s="69"/>
      <c r="AS61" s="69"/>
      <c r="AT61" s="69"/>
      <c r="AU61" s="69"/>
      <c r="AV61" s="69"/>
      <c r="AW61" s="69"/>
      <c r="AX61" s="69"/>
      <c r="AY61" s="69"/>
      <c r="AZ61" s="69"/>
      <c r="BA61" s="69"/>
      <c r="BB61" s="69"/>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33</v>
      </c>
      <c r="V62" s="17"/>
      <c r="W62" s="17"/>
      <c r="X62" s="17"/>
      <c r="Y62" s="17"/>
      <c r="Z62" s="17"/>
      <c r="AA62" s="17"/>
      <c r="AB62" s="17"/>
      <c r="AC62" s="17"/>
      <c r="AD62" s="17"/>
      <c r="AE62" s="17"/>
      <c r="AF62" s="17"/>
      <c r="AG62" s="17"/>
      <c r="AH62" s="17"/>
      <c r="AI62" s="17"/>
      <c r="AJ62" s="17"/>
      <c r="AK62" s="45"/>
      <c r="AL62" s="45"/>
      <c r="AM62" s="16" t="s">
        <v>34</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9" t="str">
        <f>IF([2]回答表!F18="下水道事業",IF([2]回答表!X52="●",[2]回答表!E339,IF([2]回答表!AA52="●",[2]回答表!E408,"")),"")</f>
        <v/>
      </c>
      <c r="V63" s="210"/>
      <c r="W63" s="210"/>
      <c r="X63" s="210"/>
      <c r="Y63" s="210"/>
      <c r="Z63" s="210"/>
      <c r="AA63" s="210"/>
      <c r="AB63" s="210"/>
      <c r="AC63" s="210"/>
      <c r="AD63" s="210"/>
      <c r="AE63" s="213" t="s">
        <v>35</v>
      </c>
      <c r="AF63" s="213"/>
      <c r="AG63" s="213"/>
      <c r="AH63" s="213"/>
      <c r="AI63" s="213"/>
      <c r="AJ63" s="214"/>
      <c r="AK63" s="45"/>
      <c r="AL63" s="45"/>
      <c r="AM63" s="163" t="str">
        <f>IF([2]回答表!F18="下水道事業",IF([2]回答表!X52="●",[2]回答表!B341,IF([2]回答表!AA52="●",[2]回答表!B410,"")),"")</f>
        <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11"/>
      <c r="V64" s="212"/>
      <c r="W64" s="212"/>
      <c r="X64" s="212"/>
      <c r="Y64" s="212"/>
      <c r="Z64" s="212"/>
      <c r="AA64" s="212"/>
      <c r="AB64" s="212"/>
      <c r="AC64" s="212"/>
      <c r="AD64" s="212"/>
      <c r="AE64" s="215"/>
      <c r="AF64" s="215"/>
      <c r="AG64" s="215"/>
      <c r="AH64" s="215"/>
      <c r="AI64" s="215"/>
      <c r="AJ64" s="216"/>
      <c r="AK64" s="45"/>
      <c r="AL64" s="45"/>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17</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217" t="s">
        <v>12</v>
      </c>
      <c r="E70" s="217"/>
      <c r="F70" s="217"/>
      <c r="G70" s="217"/>
      <c r="H70" s="217"/>
      <c r="I70" s="217"/>
      <c r="J70" s="217"/>
      <c r="K70" s="217"/>
      <c r="L70" s="217"/>
      <c r="M70" s="218"/>
      <c r="N70" s="178" t="str">
        <f>IF([2]回答表!F18="下水道事業",IF([2]回答表!AD52="●","●",""),"")</f>
        <v>●</v>
      </c>
      <c r="O70" s="179"/>
      <c r="P70" s="179"/>
      <c r="Q70" s="180"/>
      <c r="R70" s="17"/>
      <c r="S70" s="17"/>
      <c r="T70" s="17"/>
      <c r="U70" s="163" t="str">
        <f>IF([2]回答表!F18="下水道事業",IF([2]回答表!AD52="●",[2]回答表!B421,""),"")</f>
        <v>汚水処理の事業運営に係る「広域化・共同化計画」の策定検討会議に参画して、管内他市町村とともに広域化に向けた検討をしている。</v>
      </c>
      <c r="V70" s="164"/>
      <c r="W70" s="164"/>
      <c r="X70" s="164"/>
      <c r="Y70" s="164"/>
      <c r="Z70" s="164"/>
      <c r="AA70" s="164"/>
      <c r="AB70" s="164"/>
      <c r="AC70" s="164"/>
      <c r="AD70" s="164"/>
      <c r="AE70" s="164"/>
      <c r="AF70" s="164"/>
      <c r="AG70" s="164"/>
      <c r="AH70" s="164"/>
      <c r="AI70" s="164"/>
      <c r="AJ70" s="165"/>
      <c r="AK70" s="49"/>
      <c r="AL70" s="49"/>
      <c r="AM70" s="163" t="str">
        <f>IF([2]回答表!F18="下水道事業",IF([2]回答表!AD52="●",[2]回答表!B427,""),"")</f>
        <v>検討会議の中で、広域化の可能性や具体的な取り組み内容などに関する調査・検討を行っている途中であり、現時点では課題までは見出せていない状況である。</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42"/>
    </row>
    <row r="71" spans="1:71" ht="15.6" customHeight="1">
      <c r="C71" s="39"/>
      <c r="D71" s="217"/>
      <c r="E71" s="217"/>
      <c r="F71" s="217"/>
      <c r="G71" s="217"/>
      <c r="H71" s="217"/>
      <c r="I71" s="217"/>
      <c r="J71" s="217"/>
      <c r="K71" s="217"/>
      <c r="L71" s="217"/>
      <c r="M71" s="218"/>
      <c r="N71" s="181"/>
      <c r="O71" s="182"/>
      <c r="P71" s="182"/>
      <c r="Q71" s="183"/>
      <c r="R71" s="17"/>
      <c r="S71" s="17"/>
      <c r="T71" s="17"/>
      <c r="U71" s="166"/>
      <c r="V71" s="167"/>
      <c r="W71" s="167"/>
      <c r="X71" s="167"/>
      <c r="Y71" s="167"/>
      <c r="Z71" s="167"/>
      <c r="AA71" s="167"/>
      <c r="AB71" s="167"/>
      <c r="AC71" s="167"/>
      <c r="AD71" s="167"/>
      <c r="AE71" s="167"/>
      <c r="AF71" s="167"/>
      <c r="AG71" s="167"/>
      <c r="AH71" s="167"/>
      <c r="AI71" s="167"/>
      <c r="AJ71" s="168"/>
      <c r="AK71" s="49"/>
      <c r="AL71" s="49"/>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42"/>
    </row>
    <row r="72" spans="1:71" ht="15.6" customHeight="1">
      <c r="C72" s="39"/>
      <c r="D72" s="217"/>
      <c r="E72" s="217"/>
      <c r="F72" s="217"/>
      <c r="G72" s="217"/>
      <c r="H72" s="217"/>
      <c r="I72" s="217"/>
      <c r="J72" s="217"/>
      <c r="K72" s="217"/>
      <c r="L72" s="217"/>
      <c r="M72" s="218"/>
      <c r="N72" s="181"/>
      <c r="O72" s="182"/>
      <c r="P72" s="182"/>
      <c r="Q72" s="183"/>
      <c r="R72" s="17"/>
      <c r="S72" s="17"/>
      <c r="T72" s="17"/>
      <c r="U72" s="166"/>
      <c r="V72" s="167"/>
      <c r="W72" s="167"/>
      <c r="X72" s="167"/>
      <c r="Y72" s="167"/>
      <c r="Z72" s="167"/>
      <c r="AA72" s="167"/>
      <c r="AB72" s="167"/>
      <c r="AC72" s="167"/>
      <c r="AD72" s="167"/>
      <c r="AE72" s="167"/>
      <c r="AF72" s="167"/>
      <c r="AG72" s="167"/>
      <c r="AH72" s="167"/>
      <c r="AI72" s="167"/>
      <c r="AJ72" s="168"/>
      <c r="AK72" s="49"/>
      <c r="AL72" s="49"/>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42"/>
    </row>
    <row r="73" spans="1:71" ht="70.5" customHeight="1">
      <c r="C73" s="39"/>
      <c r="D73" s="217"/>
      <c r="E73" s="217"/>
      <c r="F73" s="217"/>
      <c r="G73" s="217"/>
      <c r="H73" s="217"/>
      <c r="I73" s="217"/>
      <c r="J73" s="217"/>
      <c r="K73" s="217"/>
      <c r="L73" s="217"/>
      <c r="M73" s="218"/>
      <c r="N73" s="184"/>
      <c r="O73" s="185"/>
      <c r="P73" s="185"/>
      <c r="Q73" s="186"/>
      <c r="R73" s="17"/>
      <c r="S73" s="17"/>
      <c r="T73" s="17"/>
      <c r="U73" s="169"/>
      <c r="V73" s="170"/>
      <c r="W73" s="170"/>
      <c r="X73" s="170"/>
      <c r="Y73" s="170"/>
      <c r="Z73" s="170"/>
      <c r="AA73" s="170"/>
      <c r="AB73" s="170"/>
      <c r="AC73" s="170"/>
      <c r="AD73" s="170"/>
      <c r="AE73" s="170"/>
      <c r="AF73" s="170"/>
      <c r="AG73" s="170"/>
      <c r="AH73" s="170"/>
      <c r="AI73" s="170"/>
      <c r="AJ73" s="171"/>
      <c r="AK73" s="49"/>
      <c r="AL73" s="49"/>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sheetData>
  <mergeCells count="73">
    <mergeCell ref="AM24:AS26"/>
    <mergeCell ref="AT24:AZ26"/>
    <mergeCell ref="BB24:BK26"/>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19" priority="1">
      <formula>$BB$25="○"</formula>
    </cfRule>
  </conditionalFormatting>
  <conditionalFormatting sqref="BE28:BJ28 BS28:XFD28 BE29:XFD30">
    <cfRule type="expression" dxfId="18"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31BB-60E2-424F-B3D3-660D5B1BE6D6}">
  <sheetPr>
    <pageSetUpPr fitToPage="1"/>
  </sheetPr>
  <dimension ref="A1:BS58"/>
  <sheetViews>
    <sheetView showZeros="0" view="pageBreakPreview" zoomScale="50" zoomScaleNormal="55" zoomScaleSheetLayoutView="50" workbookViewId="0">
      <selection activeCell="AZ33" sqref="AZ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52</v>
      </c>
      <c r="V11" s="112"/>
      <c r="W11" s="112"/>
      <c r="X11" s="112"/>
      <c r="Y11" s="112"/>
      <c r="Z11" s="112"/>
      <c r="AA11" s="112"/>
      <c r="AB11" s="112"/>
      <c r="AC11" s="112"/>
      <c r="AD11" s="112"/>
      <c r="AE11" s="112"/>
      <c r="AF11" s="113"/>
      <c r="AG11" s="113"/>
      <c r="AH11" s="113"/>
      <c r="AI11" s="113"/>
      <c r="AJ11" s="113"/>
      <c r="AK11" s="113"/>
      <c r="AL11" s="113"/>
      <c r="AM11" s="113"/>
      <c r="AN11" s="114"/>
      <c r="AO11" s="123" t="s">
        <v>53</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IF([3]回答表!R49="●","●","")</f>
        <v/>
      </c>
      <c r="E24" s="131"/>
      <c r="F24" s="131"/>
      <c r="G24" s="131"/>
      <c r="H24" s="131"/>
      <c r="I24" s="131"/>
      <c r="J24" s="132"/>
      <c r="K24" s="130" t="str">
        <f>IF([3]回答表!R50="●","●","")</f>
        <v/>
      </c>
      <c r="L24" s="131"/>
      <c r="M24" s="131"/>
      <c r="N24" s="131"/>
      <c r="O24" s="131"/>
      <c r="P24" s="131"/>
      <c r="Q24" s="132"/>
      <c r="R24" s="130" t="str">
        <f>IF([3]回答表!R51="●","●","")</f>
        <v/>
      </c>
      <c r="S24" s="131"/>
      <c r="T24" s="131"/>
      <c r="U24" s="131"/>
      <c r="V24" s="131"/>
      <c r="W24" s="131"/>
      <c r="X24" s="132"/>
      <c r="Y24" s="130" t="str">
        <f>IF([3]回答表!R52="●","●","")</f>
        <v/>
      </c>
      <c r="Z24" s="131"/>
      <c r="AA24" s="131"/>
      <c r="AB24" s="131"/>
      <c r="AC24" s="131"/>
      <c r="AD24" s="131"/>
      <c r="AE24" s="132"/>
      <c r="AF24" s="136" t="str">
        <f>IF([3]回答表!R53="●","●","")</f>
        <v/>
      </c>
      <c r="AG24" s="137"/>
      <c r="AH24" s="137"/>
      <c r="AI24" s="137"/>
      <c r="AJ24" s="137"/>
      <c r="AK24" s="137"/>
      <c r="AL24" s="138"/>
      <c r="AM24" s="136" t="str">
        <f>IF([3]回答表!R54="●","●","")</f>
        <v/>
      </c>
      <c r="AN24" s="137"/>
      <c r="AO24" s="137"/>
      <c r="AP24" s="137"/>
      <c r="AQ24" s="137"/>
      <c r="AR24" s="137"/>
      <c r="AS24" s="138"/>
      <c r="AT24" s="136" t="str">
        <f>IF([3]回答表!R55="●","●","")</f>
        <v/>
      </c>
      <c r="AU24" s="137"/>
      <c r="AV24" s="137"/>
      <c r="AW24" s="137"/>
      <c r="AX24" s="137"/>
      <c r="AY24" s="137"/>
      <c r="AZ24" s="138"/>
      <c r="BA24" s="29"/>
      <c r="BB24" s="136" t="str">
        <f>IF([3]回答表!R56="●","●","")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IF([3]回答表!R56="●",[3]回答表!B651,"")</f>
        <v>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5:BR37"/>
    <mergeCell ref="D39:BQ57"/>
    <mergeCell ref="AM24:AS26"/>
    <mergeCell ref="AT24:AZ26"/>
    <mergeCell ref="BB24:BK26"/>
    <mergeCell ref="D24:J26"/>
    <mergeCell ref="K24:Q26"/>
    <mergeCell ref="R24:X26"/>
    <mergeCell ref="Y24:AE26"/>
    <mergeCell ref="AF24:AL26"/>
  </mergeCells>
  <phoneticPr fontId="2"/>
  <conditionalFormatting sqref="A28:BD30">
    <cfRule type="expression" dxfId="17" priority="1">
      <formula>$BB$25="○"</formula>
    </cfRule>
  </conditionalFormatting>
  <conditionalFormatting sqref="BE28:BJ28 BS28:XFD28 BE29:XFD30">
    <cfRule type="expression" dxfId="16"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2F62-2430-422C-8C36-21FF037DF3D0}">
  <sheetPr>
    <pageSetUpPr fitToPage="1"/>
  </sheetPr>
  <dimension ref="A1:BS58"/>
  <sheetViews>
    <sheetView showZeros="0" view="pageBreakPreview" zoomScale="50" zoomScaleNormal="55" zoomScaleSheetLayoutView="50" workbookViewId="0">
      <selection activeCell="BE33" sqref="BE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52</v>
      </c>
      <c r="V11" s="112"/>
      <c r="W11" s="112"/>
      <c r="X11" s="112"/>
      <c r="Y11" s="112"/>
      <c r="Z11" s="112"/>
      <c r="AA11" s="112"/>
      <c r="AB11" s="112"/>
      <c r="AC11" s="112"/>
      <c r="AD11" s="112"/>
      <c r="AE11" s="112"/>
      <c r="AF11" s="113"/>
      <c r="AG11" s="113"/>
      <c r="AH11" s="113"/>
      <c r="AI11" s="113"/>
      <c r="AJ11" s="113"/>
      <c r="AK11" s="113"/>
      <c r="AL11" s="113"/>
      <c r="AM11" s="113"/>
      <c r="AN11" s="114"/>
      <c r="AO11" s="123" t="s">
        <v>54</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IF([4]回答表!R49="●","●","")</f>
        <v/>
      </c>
      <c r="E24" s="131"/>
      <c r="F24" s="131"/>
      <c r="G24" s="131"/>
      <c r="H24" s="131"/>
      <c r="I24" s="131"/>
      <c r="J24" s="132"/>
      <c r="K24" s="130" t="str">
        <f>IF([4]回答表!R50="●","●","")</f>
        <v/>
      </c>
      <c r="L24" s="131"/>
      <c r="M24" s="131"/>
      <c r="N24" s="131"/>
      <c r="O24" s="131"/>
      <c r="P24" s="131"/>
      <c r="Q24" s="132"/>
      <c r="R24" s="130" t="str">
        <f>IF([4]回答表!R51="●","●","")</f>
        <v/>
      </c>
      <c r="S24" s="131"/>
      <c r="T24" s="131"/>
      <c r="U24" s="131"/>
      <c r="V24" s="131"/>
      <c r="W24" s="131"/>
      <c r="X24" s="132"/>
      <c r="Y24" s="130" t="str">
        <f>IF([4]回答表!R52="●","●","")</f>
        <v/>
      </c>
      <c r="Z24" s="131"/>
      <c r="AA24" s="131"/>
      <c r="AB24" s="131"/>
      <c r="AC24" s="131"/>
      <c r="AD24" s="131"/>
      <c r="AE24" s="132"/>
      <c r="AF24" s="136" t="str">
        <f>IF([4]回答表!R53="●","●","")</f>
        <v/>
      </c>
      <c r="AG24" s="137"/>
      <c r="AH24" s="137"/>
      <c r="AI24" s="137"/>
      <c r="AJ24" s="137"/>
      <c r="AK24" s="137"/>
      <c r="AL24" s="138"/>
      <c r="AM24" s="136" t="str">
        <f>IF([4]回答表!R54="●","●","")</f>
        <v/>
      </c>
      <c r="AN24" s="137"/>
      <c r="AO24" s="137"/>
      <c r="AP24" s="137"/>
      <c r="AQ24" s="137"/>
      <c r="AR24" s="137"/>
      <c r="AS24" s="138"/>
      <c r="AT24" s="136" t="str">
        <f>IF([4]回答表!R55="●","●","")</f>
        <v/>
      </c>
      <c r="AU24" s="137"/>
      <c r="AV24" s="137"/>
      <c r="AW24" s="137"/>
      <c r="AX24" s="137"/>
      <c r="AY24" s="137"/>
      <c r="AZ24" s="138"/>
      <c r="BA24" s="29"/>
      <c r="BB24" s="136" t="str">
        <f>IF([4]回答表!R56="●","●","")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IF([4]回答表!R56="●",[4]回答表!B651,"")</f>
        <v>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39:BQ57"/>
    <mergeCell ref="BB20:BK23"/>
    <mergeCell ref="AF23:AL23"/>
    <mergeCell ref="AM23:AS23"/>
    <mergeCell ref="AT23:AZ23"/>
    <mergeCell ref="AM24:AS26"/>
    <mergeCell ref="AT24:AZ26"/>
    <mergeCell ref="BB24:BK26"/>
    <mergeCell ref="D24:J26"/>
    <mergeCell ref="K24:Q26"/>
    <mergeCell ref="R24:X26"/>
    <mergeCell ref="Y24:AE26"/>
    <mergeCell ref="AF24:AL26"/>
    <mergeCell ref="C35:BR37"/>
  </mergeCells>
  <phoneticPr fontId="2"/>
  <conditionalFormatting sqref="A28:BD30">
    <cfRule type="expression" dxfId="15" priority="1">
      <formula>$BB$25="○"</formula>
    </cfRule>
  </conditionalFormatting>
  <conditionalFormatting sqref="BE28:BJ28 BS28:XFD28 BE29:XFD30">
    <cfRule type="expression" dxfId="14"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C3894-AB3D-43E6-9D82-F3C932688CF2}">
  <sheetPr>
    <pageSetUpPr fitToPage="1"/>
  </sheetPr>
  <dimension ref="A1:BS58"/>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56</v>
      </c>
      <c r="AP11" s="113"/>
      <c r="AQ11" s="113"/>
      <c r="AR11" s="113"/>
      <c r="AS11" s="113"/>
      <c r="AT11" s="113"/>
      <c r="AU11" s="113"/>
      <c r="AV11" s="113"/>
      <c r="AW11" s="113"/>
      <c r="AX11" s="113"/>
      <c r="AY11" s="113"/>
      <c r="AZ11" s="113"/>
      <c r="BA11" s="113"/>
      <c r="BB11" s="113"/>
      <c r="BC11" s="113"/>
      <c r="BD11" s="113"/>
      <c r="BE11" s="113"/>
      <c r="BF11" s="114"/>
      <c r="BG11" s="109" t="s">
        <v>55</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IF([5]回答表!R49="●","●","")</f>
        <v/>
      </c>
      <c r="E24" s="131"/>
      <c r="F24" s="131"/>
      <c r="G24" s="131"/>
      <c r="H24" s="131"/>
      <c r="I24" s="131"/>
      <c r="J24" s="132"/>
      <c r="K24" s="130" t="str">
        <f>IF([5]回答表!R50="●","●","")</f>
        <v/>
      </c>
      <c r="L24" s="131"/>
      <c r="M24" s="131"/>
      <c r="N24" s="131"/>
      <c r="O24" s="131"/>
      <c r="P24" s="131"/>
      <c r="Q24" s="132"/>
      <c r="R24" s="130" t="str">
        <f>IF([5]回答表!R51="●","●","")</f>
        <v/>
      </c>
      <c r="S24" s="131"/>
      <c r="T24" s="131"/>
      <c r="U24" s="131"/>
      <c r="V24" s="131"/>
      <c r="W24" s="131"/>
      <c r="X24" s="132"/>
      <c r="Y24" s="130" t="str">
        <f>IF([5]回答表!R52="●","●","")</f>
        <v/>
      </c>
      <c r="Z24" s="131"/>
      <c r="AA24" s="131"/>
      <c r="AB24" s="131"/>
      <c r="AC24" s="131"/>
      <c r="AD24" s="131"/>
      <c r="AE24" s="132"/>
      <c r="AF24" s="136" t="str">
        <f>IF([5]回答表!R53="●","●","")</f>
        <v/>
      </c>
      <c r="AG24" s="137"/>
      <c r="AH24" s="137"/>
      <c r="AI24" s="137"/>
      <c r="AJ24" s="137"/>
      <c r="AK24" s="137"/>
      <c r="AL24" s="138"/>
      <c r="AM24" s="136" t="str">
        <f>IF([5]回答表!R54="●","●","")</f>
        <v/>
      </c>
      <c r="AN24" s="137"/>
      <c r="AO24" s="137"/>
      <c r="AP24" s="137"/>
      <c r="AQ24" s="137"/>
      <c r="AR24" s="137"/>
      <c r="AS24" s="138"/>
      <c r="AT24" s="136" t="str">
        <f>IF([5]回答表!R55="●","●","")</f>
        <v/>
      </c>
      <c r="AU24" s="137"/>
      <c r="AV24" s="137"/>
      <c r="AW24" s="137"/>
      <c r="AX24" s="137"/>
      <c r="AY24" s="137"/>
      <c r="AZ24" s="138"/>
      <c r="BA24" s="29"/>
      <c r="BB24" s="136" t="str">
        <f>IF([5]回答表!R56="●","●","")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IF([5]回答表!R56="●",[5]回答表!B651,"")</f>
        <v>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U11:AN13"/>
    <mergeCell ref="AO11:BF13"/>
    <mergeCell ref="BG11:BQ13"/>
    <mergeCell ref="C8:T10"/>
    <mergeCell ref="U8:AN10"/>
    <mergeCell ref="AO8:BF10"/>
    <mergeCell ref="C35:BR37"/>
    <mergeCell ref="D39:BQ57"/>
    <mergeCell ref="D18:AZ19"/>
    <mergeCell ref="D20:J23"/>
    <mergeCell ref="K20:Q23"/>
    <mergeCell ref="R20:X23"/>
    <mergeCell ref="Y20:AE23"/>
    <mergeCell ref="AF20:AZ22"/>
    <mergeCell ref="AF24:AL26"/>
    <mergeCell ref="AM24:AS26"/>
    <mergeCell ref="AT24:AZ26"/>
    <mergeCell ref="BB24:BK26"/>
    <mergeCell ref="BG8:BQ10"/>
    <mergeCell ref="C11:T13"/>
    <mergeCell ref="BB20:BK23"/>
    <mergeCell ref="AF23:AL23"/>
    <mergeCell ref="AM23:AS23"/>
    <mergeCell ref="AT23:AZ23"/>
    <mergeCell ref="D24:J26"/>
    <mergeCell ref="K24:Q26"/>
    <mergeCell ref="R24:X26"/>
    <mergeCell ref="Y24:AE26"/>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4CBF-E522-4B6E-BC1F-3BC26F67B65B}">
  <sheetPr>
    <pageSetUpPr fitToPage="1"/>
  </sheetPr>
  <dimension ref="A1:BS58"/>
  <sheetViews>
    <sheetView showZeros="0" view="pageBreakPreview" zoomScale="50" zoomScaleNormal="55" zoomScaleSheetLayoutView="50" workbookViewId="0">
      <selection activeCell="D39" sqref="D39: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59</v>
      </c>
      <c r="AP11" s="113"/>
      <c r="AQ11" s="113"/>
      <c r="AR11" s="113"/>
      <c r="AS11" s="113"/>
      <c r="AT11" s="113"/>
      <c r="AU11" s="113"/>
      <c r="AV11" s="113"/>
      <c r="AW11" s="113"/>
      <c r="AX11" s="113"/>
      <c r="AY11" s="113"/>
      <c r="AZ11" s="113"/>
      <c r="BA11" s="113"/>
      <c r="BB11" s="113"/>
      <c r="BC11" s="113"/>
      <c r="BD11" s="113"/>
      <c r="BE11" s="113"/>
      <c r="BF11" s="114"/>
      <c r="BG11" s="109" t="s">
        <v>58</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IF([6]回答表!R49="●","●","")</f>
        <v/>
      </c>
      <c r="E24" s="131"/>
      <c r="F24" s="131"/>
      <c r="G24" s="131"/>
      <c r="H24" s="131"/>
      <c r="I24" s="131"/>
      <c r="J24" s="132"/>
      <c r="K24" s="130" t="str">
        <f>IF([6]回答表!R50="●","●","")</f>
        <v/>
      </c>
      <c r="L24" s="131"/>
      <c r="M24" s="131"/>
      <c r="N24" s="131"/>
      <c r="O24" s="131"/>
      <c r="P24" s="131"/>
      <c r="Q24" s="132"/>
      <c r="R24" s="130" t="str">
        <f>IF([6]回答表!R51="●","●","")</f>
        <v/>
      </c>
      <c r="S24" s="131"/>
      <c r="T24" s="131"/>
      <c r="U24" s="131"/>
      <c r="V24" s="131"/>
      <c r="W24" s="131"/>
      <c r="X24" s="132"/>
      <c r="Y24" s="130" t="str">
        <f>IF([6]回答表!R52="●","●","")</f>
        <v/>
      </c>
      <c r="Z24" s="131"/>
      <c r="AA24" s="131"/>
      <c r="AB24" s="131"/>
      <c r="AC24" s="131"/>
      <c r="AD24" s="131"/>
      <c r="AE24" s="132"/>
      <c r="AF24" s="136" t="str">
        <f>IF([6]回答表!R53="●","●","")</f>
        <v/>
      </c>
      <c r="AG24" s="137"/>
      <c r="AH24" s="137"/>
      <c r="AI24" s="137"/>
      <c r="AJ24" s="137"/>
      <c r="AK24" s="137"/>
      <c r="AL24" s="138"/>
      <c r="AM24" s="136" t="str">
        <f>IF([6]回答表!R54="●","●","")</f>
        <v/>
      </c>
      <c r="AN24" s="137"/>
      <c r="AO24" s="137"/>
      <c r="AP24" s="137"/>
      <c r="AQ24" s="137"/>
      <c r="AR24" s="137"/>
      <c r="AS24" s="138"/>
      <c r="AT24" s="136" t="str">
        <f>IF([6]回答表!R55="●","●","")</f>
        <v/>
      </c>
      <c r="AU24" s="137"/>
      <c r="AV24" s="137"/>
      <c r="AW24" s="137"/>
      <c r="AX24" s="137"/>
      <c r="AY24" s="137"/>
      <c r="AZ24" s="138"/>
      <c r="BA24" s="29"/>
      <c r="BB24" s="136" t="str">
        <f>IF([6]回答表!R56="●","●","")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IF([6]回答表!R56="●",[6]回答表!B651,"")</f>
        <v>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39:BQ57"/>
    <mergeCell ref="BB20:BK23"/>
    <mergeCell ref="AF23:AL23"/>
    <mergeCell ref="AM23:AS23"/>
    <mergeCell ref="AT23:AZ23"/>
    <mergeCell ref="D24:J26"/>
    <mergeCell ref="K24:Q26"/>
    <mergeCell ref="R24:X26"/>
    <mergeCell ref="Y24:AE26"/>
    <mergeCell ref="AF24:AL26"/>
    <mergeCell ref="AM24:AS26"/>
    <mergeCell ref="AT24:AZ26"/>
    <mergeCell ref="BB24:BK26"/>
    <mergeCell ref="C35:BR37"/>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AD78-4D53-42EA-BE29-BF33509C97EF}">
  <sheetPr>
    <pageSetUpPr fitToPage="1"/>
  </sheetPr>
  <dimension ref="A1:BS58"/>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61</v>
      </c>
      <c r="AP11" s="113"/>
      <c r="AQ11" s="113"/>
      <c r="AR11" s="113"/>
      <c r="AS11" s="113"/>
      <c r="AT11" s="113"/>
      <c r="AU11" s="113"/>
      <c r="AV11" s="113"/>
      <c r="AW11" s="113"/>
      <c r="AX11" s="113"/>
      <c r="AY11" s="113"/>
      <c r="AZ11" s="113"/>
      <c r="BA11" s="113"/>
      <c r="BB11" s="113"/>
      <c r="BC11" s="113"/>
      <c r="BD11" s="113"/>
      <c r="BE11" s="113"/>
      <c r="BF11" s="114"/>
      <c r="BG11" s="109" t="s">
        <v>60</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IF([7]回答表!R49="●","●","")</f>
        <v/>
      </c>
      <c r="E24" s="131"/>
      <c r="F24" s="131"/>
      <c r="G24" s="131"/>
      <c r="H24" s="131"/>
      <c r="I24" s="131"/>
      <c r="J24" s="132"/>
      <c r="K24" s="130" t="str">
        <f>IF([7]回答表!R50="●","●","")</f>
        <v/>
      </c>
      <c r="L24" s="131"/>
      <c r="M24" s="131"/>
      <c r="N24" s="131"/>
      <c r="O24" s="131"/>
      <c r="P24" s="131"/>
      <c r="Q24" s="132"/>
      <c r="R24" s="130" t="str">
        <f>IF([7]回答表!R51="●","●","")</f>
        <v/>
      </c>
      <c r="S24" s="131"/>
      <c r="T24" s="131"/>
      <c r="U24" s="131"/>
      <c r="V24" s="131"/>
      <c r="W24" s="131"/>
      <c r="X24" s="132"/>
      <c r="Y24" s="130" t="str">
        <f>IF([7]回答表!R52="●","●","")</f>
        <v/>
      </c>
      <c r="Z24" s="131"/>
      <c r="AA24" s="131"/>
      <c r="AB24" s="131"/>
      <c r="AC24" s="131"/>
      <c r="AD24" s="131"/>
      <c r="AE24" s="132"/>
      <c r="AF24" s="136" t="str">
        <f>IF([7]回答表!R53="●","●","")</f>
        <v/>
      </c>
      <c r="AG24" s="137"/>
      <c r="AH24" s="137"/>
      <c r="AI24" s="137"/>
      <c r="AJ24" s="137"/>
      <c r="AK24" s="137"/>
      <c r="AL24" s="138"/>
      <c r="AM24" s="136" t="str">
        <f>IF([7]回答表!R54="●","●","")</f>
        <v/>
      </c>
      <c r="AN24" s="137"/>
      <c r="AO24" s="137"/>
      <c r="AP24" s="137"/>
      <c r="AQ24" s="137"/>
      <c r="AR24" s="137"/>
      <c r="AS24" s="138"/>
      <c r="AT24" s="136" t="str">
        <f>IF([7]回答表!R55="●","●","")</f>
        <v/>
      </c>
      <c r="AU24" s="137"/>
      <c r="AV24" s="137"/>
      <c r="AW24" s="137"/>
      <c r="AX24" s="137"/>
      <c r="AY24" s="137"/>
      <c r="AZ24" s="138"/>
      <c r="BA24" s="29"/>
      <c r="BB24" s="136" t="str">
        <f>IF([7]回答表!R56="●","●","")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IF([7]回答表!R56="●",[7]回答表!B651,"")</f>
        <v>　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ひとり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管理し、健全な経営に努め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39:BQ57"/>
    <mergeCell ref="BB20:BK23"/>
    <mergeCell ref="AF23:AL23"/>
    <mergeCell ref="AM23:AS23"/>
    <mergeCell ref="AT23:AZ23"/>
    <mergeCell ref="D24:J26"/>
    <mergeCell ref="K24:Q26"/>
    <mergeCell ref="R24:X26"/>
    <mergeCell ref="Y24:AE26"/>
    <mergeCell ref="AF24:AL26"/>
    <mergeCell ref="AM24:AS26"/>
    <mergeCell ref="AT24:AZ26"/>
    <mergeCell ref="BB24:BK26"/>
    <mergeCell ref="C35:BR37"/>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DD8E-BD3B-4D88-9376-41D72165857A}">
  <sheetPr>
    <pageSetUpPr fitToPage="1"/>
  </sheetPr>
  <dimension ref="A1:BS58"/>
  <sheetViews>
    <sheetView showZeros="0" view="pageBreakPreview" zoomScale="50" zoomScaleNormal="55" zoomScaleSheetLayoutView="5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61</v>
      </c>
      <c r="AP11" s="113"/>
      <c r="AQ11" s="113"/>
      <c r="AR11" s="113"/>
      <c r="AS11" s="113"/>
      <c r="AT11" s="113"/>
      <c r="AU11" s="113"/>
      <c r="AV11" s="113"/>
      <c r="AW11" s="113"/>
      <c r="AX11" s="113"/>
      <c r="AY11" s="113"/>
      <c r="AZ11" s="113"/>
      <c r="BA11" s="113"/>
      <c r="BB11" s="113"/>
      <c r="BC11" s="113"/>
      <c r="BD11" s="113"/>
      <c r="BE11" s="113"/>
      <c r="BF11" s="114"/>
      <c r="BG11" s="109" t="s">
        <v>62</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IF([8]回答表!R49="●","●","")</f>
        <v/>
      </c>
      <c r="E24" s="131"/>
      <c r="F24" s="131"/>
      <c r="G24" s="131"/>
      <c r="H24" s="131"/>
      <c r="I24" s="131"/>
      <c r="J24" s="132"/>
      <c r="K24" s="130" t="str">
        <f>IF([8]回答表!R50="●","●","")</f>
        <v/>
      </c>
      <c r="L24" s="131"/>
      <c r="M24" s="131"/>
      <c r="N24" s="131"/>
      <c r="O24" s="131"/>
      <c r="P24" s="131"/>
      <c r="Q24" s="132"/>
      <c r="R24" s="130" t="str">
        <f>IF([8]回答表!R51="●","●","")</f>
        <v/>
      </c>
      <c r="S24" s="131"/>
      <c r="T24" s="131"/>
      <c r="U24" s="131"/>
      <c r="V24" s="131"/>
      <c r="W24" s="131"/>
      <c r="X24" s="132"/>
      <c r="Y24" s="130" t="str">
        <f>IF([8]回答表!R52="●","●","")</f>
        <v/>
      </c>
      <c r="Z24" s="131"/>
      <c r="AA24" s="131"/>
      <c r="AB24" s="131"/>
      <c r="AC24" s="131"/>
      <c r="AD24" s="131"/>
      <c r="AE24" s="132"/>
      <c r="AF24" s="136" t="str">
        <f>IF([8]回答表!R53="●","●","")</f>
        <v/>
      </c>
      <c r="AG24" s="137"/>
      <c r="AH24" s="137"/>
      <c r="AI24" s="137"/>
      <c r="AJ24" s="137"/>
      <c r="AK24" s="137"/>
      <c r="AL24" s="138"/>
      <c r="AM24" s="136" t="str">
        <f>IF([8]回答表!R54="●","●","")</f>
        <v/>
      </c>
      <c r="AN24" s="137"/>
      <c r="AO24" s="137"/>
      <c r="AP24" s="137"/>
      <c r="AQ24" s="137"/>
      <c r="AR24" s="137"/>
      <c r="AS24" s="138"/>
      <c r="AT24" s="136" t="str">
        <f>IF([8]回答表!R55="●","●","")</f>
        <v/>
      </c>
      <c r="AU24" s="137"/>
      <c r="AV24" s="137"/>
      <c r="AW24" s="137"/>
      <c r="AX24" s="137"/>
      <c r="AY24" s="137"/>
      <c r="AZ24" s="138"/>
      <c r="BA24" s="29"/>
      <c r="BB24" s="136" t="str">
        <f>IF([8]回答表!R56="●","●","")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IF([8]回答表!R56="●",[8]回答表!B651,"")</f>
        <v>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R24:X26"/>
    <mergeCell ref="Y24:AE26"/>
    <mergeCell ref="AF24:AL26"/>
    <mergeCell ref="AM24:AS26"/>
    <mergeCell ref="AT24:AZ26"/>
    <mergeCell ref="BB24:BK26"/>
    <mergeCell ref="C35:BR37"/>
    <mergeCell ref="D39:BQ57"/>
    <mergeCell ref="BG8:BQ10"/>
    <mergeCell ref="C11:T13"/>
    <mergeCell ref="U11:AN13"/>
    <mergeCell ref="AO11:BF13"/>
    <mergeCell ref="BG11:BQ13"/>
    <mergeCell ref="C8:T10"/>
    <mergeCell ref="BB20:BK23"/>
    <mergeCell ref="AF23:AL23"/>
    <mergeCell ref="AM23:AS23"/>
    <mergeCell ref="AT23:AZ23"/>
    <mergeCell ref="D24:J26"/>
    <mergeCell ref="K24:Q26"/>
    <mergeCell ref="U8:AN10"/>
    <mergeCell ref="AO8:BF10"/>
    <mergeCell ref="D18:AZ19"/>
    <mergeCell ref="D20:J23"/>
    <mergeCell ref="K20:Q23"/>
    <mergeCell ref="R20:X23"/>
    <mergeCell ref="Y20:AE23"/>
    <mergeCell ref="AF20:AZ22"/>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AC5B-3F4A-46A6-93E2-6DB60E258C9F}">
  <sheetPr>
    <pageSetUpPr fitToPage="1"/>
  </sheetPr>
  <dimension ref="A1:BS58"/>
  <sheetViews>
    <sheetView showZeros="0" view="pageBreakPreview" zoomScale="50" zoomScaleNormal="55" zoomScaleSheetLayoutView="50" workbookViewId="0">
      <selection activeCell="C35" sqref="C35:BR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13</v>
      </c>
      <c r="D8" s="110"/>
      <c r="E8" s="110"/>
      <c r="F8" s="110"/>
      <c r="G8" s="110"/>
      <c r="H8" s="110"/>
      <c r="I8" s="110"/>
      <c r="J8" s="110"/>
      <c r="K8" s="110"/>
      <c r="L8" s="110"/>
      <c r="M8" s="110"/>
      <c r="N8" s="110"/>
      <c r="O8" s="110"/>
      <c r="P8" s="110"/>
      <c r="Q8" s="110"/>
      <c r="R8" s="110"/>
      <c r="S8" s="110"/>
      <c r="T8" s="110"/>
      <c r="U8" s="126" t="s">
        <v>19</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20</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63</v>
      </c>
      <c r="V11" s="112"/>
      <c r="W11" s="112"/>
      <c r="X11" s="112"/>
      <c r="Y11" s="112"/>
      <c r="Z11" s="112"/>
      <c r="AA11" s="112"/>
      <c r="AB11" s="112"/>
      <c r="AC11" s="112"/>
      <c r="AD11" s="112"/>
      <c r="AE11" s="112"/>
      <c r="AF11" s="113"/>
      <c r="AG11" s="113"/>
      <c r="AH11" s="113"/>
      <c r="AI11" s="113"/>
      <c r="AJ11" s="113"/>
      <c r="AK11" s="113"/>
      <c r="AL11" s="113"/>
      <c r="AM11" s="113"/>
      <c r="AN11" s="114"/>
      <c r="AO11" s="123" t="s">
        <v>36</v>
      </c>
      <c r="AP11" s="113"/>
      <c r="AQ11" s="113"/>
      <c r="AR11" s="113"/>
      <c r="AS11" s="113"/>
      <c r="AT11" s="113"/>
      <c r="AU11" s="113"/>
      <c r="AV11" s="113"/>
      <c r="AW11" s="113"/>
      <c r="AX11" s="113"/>
      <c r="AY11" s="113"/>
      <c r="AZ11" s="113"/>
      <c r="BA11" s="113"/>
      <c r="BB11" s="113"/>
      <c r="BC11" s="113"/>
      <c r="BD11" s="113"/>
      <c r="BE11" s="113"/>
      <c r="BF11" s="114"/>
      <c r="BG11" s="109" t="s">
        <v>36</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0"/>
      <c r="AF20" s="101" t="s">
        <v>15</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30</v>
      </c>
      <c r="AG23" s="82"/>
      <c r="AH23" s="82"/>
      <c r="AI23" s="82"/>
      <c r="AJ23" s="82"/>
      <c r="AK23" s="82"/>
      <c r="AL23" s="83"/>
      <c r="AM23" s="84" t="s">
        <v>31</v>
      </c>
      <c r="AN23" s="82"/>
      <c r="AO23" s="82"/>
      <c r="AP23" s="82"/>
      <c r="AQ23" s="82"/>
      <c r="AR23" s="82"/>
      <c r="AS23" s="83"/>
      <c r="AT23" s="84" t="s">
        <v>32</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tr">
        <f>IF([9]回答表!R49="●","●","")</f>
        <v/>
      </c>
      <c r="E24" s="131"/>
      <c r="F24" s="131"/>
      <c r="G24" s="131"/>
      <c r="H24" s="131"/>
      <c r="I24" s="131"/>
      <c r="J24" s="132"/>
      <c r="K24" s="130" t="str">
        <f>IF([9]回答表!R50="●","●","")</f>
        <v/>
      </c>
      <c r="L24" s="131"/>
      <c r="M24" s="131"/>
      <c r="N24" s="131"/>
      <c r="O24" s="131"/>
      <c r="P24" s="131"/>
      <c r="Q24" s="132"/>
      <c r="R24" s="130" t="str">
        <f>IF([9]回答表!R51="●","●","")</f>
        <v/>
      </c>
      <c r="S24" s="131"/>
      <c r="T24" s="131"/>
      <c r="U24" s="131"/>
      <c r="V24" s="131"/>
      <c r="W24" s="131"/>
      <c r="X24" s="132"/>
      <c r="Y24" s="130" t="str">
        <f>IF([9]回答表!R52="●","●","")</f>
        <v/>
      </c>
      <c r="Z24" s="131"/>
      <c r="AA24" s="131"/>
      <c r="AB24" s="131"/>
      <c r="AC24" s="131"/>
      <c r="AD24" s="131"/>
      <c r="AE24" s="132"/>
      <c r="AF24" s="136" t="str">
        <f>IF([9]回答表!R53="●","●","")</f>
        <v/>
      </c>
      <c r="AG24" s="137"/>
      <c r="AH24" s="137"/>
      <c r="AI24" s="137"/>
      <c r="AJ24" s="137"/>
      <c r="AK24" s="137"/>
      <c r="AL24" s="138"/>
      <c r="AM24" s="136" t="str">
        <f>IF([9]回答表!R54="●","●","")</f>
        <v/>
      </c>
      <c r="AN24" s="137"/>
      <c r="AO24" s="137"/>
      <c r="AP24" s="137"/>
      <c r="AQ24" s="137"/>
      <c r="AR24" s="137"/>
      <c r="AS24" s="138"/>
      <c r="AT24" s="136" t="str">
        <f>IF([9]回答表!R55="●","●","")</f>
        <v/>
      </c>
      <c r="AU24" s="137"/>
      <c r="AV24" s="137"/>
      <c r="AW24" s="137"/>
      <c r="AX24" s="137"/>
      <c r="AY24" s="137"/>
      <c r="AZ24" s="138"/>
      <c r="BA24" s="29"/>
      <c r="BB24" s="136" t="str">
        <f>IF([9]回答表!R56="●","●","")</f>
        <v>●</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row r="33" spans="3:70" ht="15.6" customHeight="1"/>
    <row r="34" spans="3:70" ht="15.6" customHeight="1"/>
    <row r="35" spans="3:70" ht="21.95" customHeight="1">
      <c r="C35" s="240" t="s">
        <v>22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 customHeight="1">
      <c r="C38" s="57"/>
      <c r="D38" s="58"/>
      <c r="E38" s="58"/>
      <c r="F38" s="58"/>
      <c r="G38" s="58"/>
      <c r="H38" s="58"/>
      <c r="I38" s="58"/>
      <c r="J38" s="58"/>
      <c r="K38" s="58"/>
      <c r="L38" s="58"/>
      <c r="M38" s="58"/>
      <c r="N38" s="58"/>
      <c r="O38" s="58"/>
      <c r="P38" s="58"/>
      <c r="Q38" s="58"/>
      <c r="R38" s="58"/>
      <c r="S38" s="58"/>
      <c r="T38" s="58"/>
      <c r="U38" s="58"/>
      <c r="V38" s="58"/>
      <c r="W38" s="58"/>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60"/>
    </row>
    <row r="39" spans="3:70" ht="18.95" customHeight="1">
      <c r="C39" s="61"/>
      <c r="D39" s="241" t="str">
        <f>IF([9]回答表!R56="●",[9]回答表!B651,"")</f>
        <v>本事業については、地方債の償還のみを行っている事業であるため、現行の経営体制・手法を継続する。
上記のとおり、地方債償還のみであるが、不足する財源については今後も一般会計より繰り入れる。</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62"/>
    </row>
    <row r="55" spans="3:70" ht="23.45" customHeight="1">
      <c r="C55" s="61"/>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6"/>
      <c r="BR55" s="62"/>
    </row>
    <row r="56" spans="3:70" ht="23.45" customHeight="1">
      <c r="C56" s="61"/>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6"/>
      <c r="BR56" s="62"/>
    </row>
    <row r="57" spans="3:70" ht="23.45" customHeight="1">
      <c r="C57" s="61"/>
      <c r="D57" s="247"/>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42"/>
    </row>
    <row r="58" spans="3:70" ht="12.6" customHeight="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39:BQ57"/>
    <mergeCell ref="BB20:BK23"/>
    <mergeCell ref="AF23:AL23"/>
    <mergeCell ref="AM23:AS23"/>
    <mergeCell ref="AT23:AZ23"/>
    <mergeCell ref="D24:J26"/>
    <mergeCell ref="K24:Q26"/>
    <mergeCell ref="R24:X26"/>
    <mergeCell ref="Y24:AE26"/>
    <mergeCell ref="AF24:AL26"/>
    <mergeCell ref="AM24:AS26"/>
    <mergeCell ref="AT24:AZ26"/>
    <mergeCell ref="BB24:BK26"/>
    <mergeCell ref="C35:BR37"/>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簡易水道事業</vt:lpstr>
      <vt:lpstr>下水道事業（特定環境保全公共下水道）</vt:lpstr>
      <vt:lpstr>下水道事業（漁業集落排水施設）</vt:lpstr>
      <vt:lpstr>下水道事業（特定地域排水処理施設）</vt:lpstr>
      <vt:lpstr>介護サービス事業（指定介護老人福祉施設_ほのぼの荘）</vt:lpstr>
      <vt:lpstr>介護サービス事業（老人短期入所施設_ほのぼの荘）</vt:lpstr>
      <vt:lpstr>介護サービス事業（老人デイサービス_希望）</vt:lpstr>
      <vt:lpstr>介護サービス事業（老人デイサービス_ほのぼの荘）</vt:lpstr>
      <vt:lpstr>港湾整備事業</vt:lpstr>
      <vt:lpstr>観光施設事業（休養宿泊）</vt:lpstr>
      <vt:lpstr>その他事業（砕石事業）</vt:lpstr>
      <vt:lpstr>'その他事業（砕石事業）'!Print_Area</vt:lpstr>
      <vt:lpstr>'下水道事業（漁業集落排水施設）'!Print_Area</vt:lpstr>
      <vt:lpstr>'下水道事業（特定環境保全公共下水道）'!Print_Area</vt:lpstr>
      <vt:lpstr>'下水道事業（特定地域排水処理施設）'!Print_Area</vt:lpstr>
      <vt:lpstr>'介護サービス事業（指定介護老人福祉施設_ほのぼの荘）'!Print_Area</vt:lpstr>
      <vt:lpstr>'介護サービス事業（老人デイサービス_ほのぼの荘）'!Print_Area</vt:lpstr>
      <vt:lpstr>'介護サービス事業（老人デイサービス_希望）'!Print_Area</vt:lpstr>
      <vt:lpstr>'介護サービス事業（老人短期入所施設_ほのぼの荘）'!Print_Area</vt:lpstr>
      <vt:lpstr>簡易水道事業!Print_Area</vt:lpstr>
      <vt:lpstr>'観光施設事業（休養宿泊）'!Print_Area</vt:lpstr>
      <vt:lpstr>港湾整備事業!Print_Area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田中 将</cp:lastModifiedBy>
  <cp:lastPrinted>2023-05-08T09:06:33Z</cp:lastPrinted>
  <dcterms:created xsi:type="dcterms:W3CDTF">2016-02-29T11:30:48Z</dcterms:created>
  <dcterms:modified xsi:type="dcterms:W3CDTF">2025-08-21T04:27:41Z</dcterms:modified>
</cp:coreProperties>
</file>