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S:\総務課\02財政管財係\01 財政フォルダ\★調査報告★\R3\R4.1.24期限　公営企業経営分析（上下水道・宿泊施設）\経営比較分析表（R2決算）\"/>
    </mc:Choice>
  </mc:AlternateContent>
  <xr:revisionPtr revIDLastSave="0" documentId="13_ncr:1_{94C01FDA-A4E4-4BB3-9EEF-E17C7A8C0B10}" xr6:coauthVersionLast="36" xr6:coauthVersionMax="36" xr10:uidLastSave="{00000000-0000-0000-0000-000000000000}"/>
  <workbookProtection workbookAlgorithmName="SHA-512" workbookHashValue="i+d8f62kS30mmRjcZGbhLFp+sIpwWzevR+GFWkz+IZwvd5z4qz68RqqSwTAHMTa9UFCwOYmWkBvaoe8D7YElAQ==" workbookSaltValue="wvXVbjzBmxra5OHA8bWNk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AL10" i="4"/>
  <c r="W10" i="4"/>
  <c r="BB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<sst xmlns="http://schemas.openxmlformats.org/spreadsheetml/2006/main" count="233" uniqueCount="118">
  <si>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</si>
  <si>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</si>
  <si>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</si>
  <si>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</si>
  <si>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</si>
  <si>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</si>
  <si>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</si>
  <si>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</si>
  <si>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</si>
  <si>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</si>
  <si>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</si>
  <si>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</si>
  <si>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</si>
  <si>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</si>
  <si>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</si>
  <si>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</si>
  <si>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</si>
  <si>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</si>
  <si>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</si>
  <si>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</si>
  <si>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</si>
  <si>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</si>
  <si>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</si>
  <si>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</si>
  <si>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</si>
  <si>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</si>
  <si>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</si>
  <si>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</si>
  <si>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</si>
  <si>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</si>
  <si>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</si>
  <si>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</si>
  <si>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</si>
  <si>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</si>
  <si>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</si>
  <si>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</si>
  <si>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</si>
  <si>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</si>
  <si>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</si>
  <si>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</si>
  <si>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</si>
  <si>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</si>
  <si>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</si>
  <si>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</si>
  <si>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</si>
  <si>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</si>
  <si>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</si>
  <si>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</si>
  <si>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</si>
  <si>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</si>
  <si>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</si>
  <si>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</si>
  <si>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</si>
  <si>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</si>
  <si>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</si>
  <si>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</si>
  <si>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</si>
  <si>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</si>
  <si>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</si>
  <si>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</si>
  <si>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</si>
  <si>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</si>
  <si>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</si>
  <si>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</si>
  <si>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</si>
  <si>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</si>
  <si>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</si>
  <si>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</si>
  <si>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</si>
  <si>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</si>
  <si>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</si>
  <si>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</si>
  <si>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</si>
  <si>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</si>
  <si>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</si>
  <si>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</si>
  <si>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</si>
  <si>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</si>
  <si>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</si>
  <si>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</si>
  <si>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</si>
  <si>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</si>
  <si>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</si>
  <si>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</si>
  <si>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</si>
  <si>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</si>
  <si>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</si>
  <si>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</si>
  <si>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</si>
  <si>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</si>
  <si>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</si>
  <si>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</si>
  <si>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</si>
  <si>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</si>
  <si>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</si>
  <si>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</si>
  <si>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</si>
  <si>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</si>
  <si>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</si>
  <si>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</si>
  <si>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</si>
  <si>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</si>
  <si>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</si>
  <si>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</si>
  <si>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</si>
  <si>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</si>
  <si>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</si>
  <si>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</si>
  <si>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</si>
  <si>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</si>
  <si>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</si>
  <si>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</si>
  <si>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</si>
  <si>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</si>
  <si>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</si>
  <si>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近年の傾向を見ると、地方債償還金のピークが過ぎたことで支出は減少傾向にあるものの、収益的収支比率については、近年人口の減少に伴い、減少傾向にあるため、支出が収入を上回り、一般会計からの繰入金に頼らざるを得ない状況になってきている。そのため、実質的な収入確保の取り組みとして、令和２年度に基本料金の改定を実施したところである。
　施設の数や規模としては、人口の規模に沿った施設となっているが、人口減少の影響で、施設の稼働効率も年々減少傾向となっているが、有収率は類似団体平均と比較しても高い水準を維持している。　　
　施設整備については、経年劣化による配水池施設や管路網の老朽化がみられるため、計画的に更新工事を行う必要があるほか、新たな水源整備に係る費用も増大しており、今後給水コストの増大が懸念されるため、財源の確保にはさらなる検討が必要である。　　　　　　　　
　料金収入の面では、令和２年度に料金改定を実施したところであるが、依然として料金設定が類似団体と比べて低く、健全経営のための財源としては不十分であり、更なる料金改定の検討に取り組む。</t>
    <rPh sb="127" eb="129">
      <t>カクホ</t>
    </rPh>
    <rPh sb="130" eb="131">
      <t>ト</t>
    </rPh>
    <rPh sb="132" eb="133">
      <t>ク</t>
    </rPh>
    <rPh sb="138" eb="139">
      <t>レイ</t>
    </rPh>
    <rPh sb="139" eb="140">
      <t>ワ</t>
    </rPh>
    <rPh sb="141" eb="143">
      <t>ネンド</t>
    </rPh>
    <rPh sb="152" eb="154">
      <t>ジッシ</t>
    </rPh>
    <rPh sb="316" eb="317">
      <t>アラ</t>
    </rPh>
    <rPh sb="319" eb="321">
      <t>スイゲン</t>
    </rPh>
    <rPh sb="321" eb="323">
      <t>セイビ</t>
    </rPh>
    <rPh sb="324" eb="325">
      <t>カカ</t>
    </rPh>
    <rPh sb="326" eb="328">
      <t>ヒヨウ</t>
    </rPh>
    <rPh sb="329" eb="331">
      <t>ゾウダイ</t>
    </rPh>
    <rPh sb="394" eb="395">
      <t>レイ</t>
    </rPh>
    <rPh sb="395" eb="396">
      <t>ワ</t>
    </rPh>
    <rPh sb="397" eb="399">
      <t>ネンド</t>
    </rPh>
    <rPh sb="400" eb="402">
      <t>リョウキン</t>
    </rPh>
    <rPh sb="402" eb="404">
      <t>カイテイ</t>
    </rPh>
    <rPh sb="405" eb="407">
      <t>ジッシ</t>
    </rPh>
    <rPh sb="417" eb="419">
      <t>イゼン</t>
    </rPh>
    <rPh sb="459" eb="460">
      <t>サラ</t>
    </rPh>
    <rPh sb="467" eb="469">
      <t>ケントウ</t>
    </rPh>
    <rPh sb="470" eb="471">
      <t>ト</t>
    </rPh>
    <rPh sb="472" eb="473">
      <t>ク</t>
    </rPh>
    <phoneticPr fontId="4"/>
  </si>
  <si>
    <t>　前項にも記したように今後、経年劣化等による老朽管の更新や配水池の更新が必要となってくるため、計画的に更新工事を行う必要がある。また、大規模な更新や不測の事態に対応できるよう財源の確保が必要なことから、事業の見直しを図り更なる経費の削減に努める。</t>
    <rPh sb="80" eb="82">
      <t>タイオウ</t>
    </rPh>
    <rPh sb="87" eb="89">
      <t>ザイゲン</t>
    </rPh>
    <rPh sb="93" eb="95">
      <t>ヒツヨウ</t>
    </rPh>
    <rPh sb="101" eb="103">
      <t>ジギョウ</t>
    </rPh>
    <rPh sb="104" eb="106">
      <t>ミナオ</t>
    </rPh>
    <rPh sb="108" eb="109">
      <t>ハカ</t>
    </rPh>
    <rPh sb="110" eb="111">
      <t>サラ</t>
    </rPh>
    <rPh sb="113" eb="115">
      <t>ケイヒ</t>
    </rPh>
    <rPh sb="116" eb="118">
      <t>サクゲン</t>
    </rPh>
    <phoneticPr fontId="4"/>
  </si>
  <si>
    <t>　上記の分析により改善すべき課題について次の取組を行う必要があると考える。
　施設等の更新については、計画的かつ継続的に行う必要がある。実施にあたっては、費用負担を軽減するため活用可能な特定財源の確保を検討しながら効率的な事業の実施に取り組む。
　料金収入については、前述のとおり令和２年度に料金改定を実施したところであるが、住民への急激な負担増を強いることはできないため、定期的に見直しを行うと同時に今後も段階的に料金改定を行い、住民への周知や理解の徹底を図る必要がある。　　　　　　　　　　　　　　　　　　　
　過疎化が進む自治体では、独立採算制による経営を行うことは非常に困難になりつつあるが、少しでも一般会計繰入金を縮減し、より健全な経営を行うことが重要であると考える。</t>
    <rPh sb="88" eb="90">
      <t>カツヨウ</t>
    </rPh>
    <rPh sb="90" eb="92">
      <t>カノウ</t>
    </rPh>
    <rPh sb="93" eb="95">
      <t>トクテイ</t>
    </rPh>
    <rPh sb="95" eb="97">
      <t>ザイゲン</t>
    </rPh>
    <rPh sb="98" eb="100">
      <t>カクホ</t>
    </rPh>
    <rPh sb="101" eb="103">
      <t>ケントウ</t>
    </rPh>
    <rPh sb="107" eb="110">
      <t>コウリツテキ</t>
    </rPh>
    <rPh sb="111" eb="113">
      <t>ジギョウ</t>
    </rPh>
    <rPh sb="114" eb="116">
      <t>ジッシ</t>
    </rPh>
    <rPh sb="117" eb="118">
      <t>ト</t>
    </rPh>
    <rPh sb="119" eb="120">
      <t>ク</t>
    </rPh>
    <rPh sb="134" eb="136">
      <t>ゼンジュツ</t>
    </rPh>
    <rPh sb="140" eb="141">
      <t>レイ</t>
    </rPh>
    <rPh sb="141" eb="142">
      <t>ワ</t>
    </rPh>
    <rPh sb="143" eb="145">
      <t>ネンド</t>
    </rPh>
    <rPh sb="146" eb="148">
      <t>リョウキン</t>
    </rPh>
    <rPh sb="148" eb="150">
      <t>カイテイ</t>
    </rPh>
    <rPh sb="151" eb="153">
      <t>ジッシ</t>
    </rPh>
    <rPh sb="201" eb="203">
      <t>コンゴ</t>
    </rPh>
    <rPh sb="204" eb="207">
      <t>ダンカイテキ</t>
    </rPh>
    <rPh sb="262" eb="26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</si>
</sst>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E4-4746-8970-E003F9A54F5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0.39</c:v>
                </c:pt>
                <c:pt idx="4">
                  <c:v>0.61</c:v>
                </c:pt>
              </c:numCache>
            </c:numRef>
          </c:val>
          <c:smooth val="0"/>
          <c:extLst>
            <c:ext xmlns:c16="http://schemas.microsoft.com/office/drawing/2014/chart" uri="{C3380CC4-5D6E-409C-BE32-E72D297353CC}">
              <c16:uniqueId val="{00000001-D5E4-4746-8970-E003F9A54F5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68.400000000000006</c:v>
                </c:pt>
                <c:pt idx="1">
                  <c:v>67.569999999999993</c:v>
                </c:pt>
                <c:pt idx="2">
                  <c:v>72.77</c:v>
                </c:pt>
                <c:pt idx="3">
                  <c:v>72.739999999999995</c:v>
                </c:pt>
                <c:pt idx="4">
                  <c:v>67.92</c:v>
                </c:pt>
              </c:numCache>
            </c:numRef>
          </c:val>
          <c:extLst>
            <c:ext xmlns:c16="http://schemas.microsoft.com/office/drawing/2014/chart" uri="{C3380CC4-5D6E-409C-BE32-E72D297353CC}">
              <c16:uniqueId val="{00000000-116E-4C17-BD45-3AE0512C306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48.01</c:v>
                </c:pt>
                <c:pt idx="4">
                  <c:v>49.08</c:v>
                </c:pt>
              </c:numCache>
            </c:numRef>
          </c:val>
          <c:smooth val="0"/>
          <c:extLst>
            <c:ext xmlns:c16="http://schemas.microsoft.com/office/drawing/2014/chart" uri="{C3380CC4-5D6E-409C-BE32-E72D297353CC}">
              <c16:uniqueId val="{00000001-116E-4C17-BD45-3AE0512C306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89.5</c:v>
                </c:pt>
                <c:pt idx="1">
                  <c:v>89.5</c:v>
                </c:pt>
                <c:pt idx="2">
                  <c:v>89.5</c:v>
                </c:pt>
                <c:pt idx="3">
                  <c:v>89.5</c:v>
                </c:pt>
                <c:pt idx="4">
                  <c:v>89.5</c:v>
                </c:pt>
              </c:numCache>
            </c:numRef>
          </c:val>
          <c:extLst>
            <c:ext xmlns:c16="http://schemas.microsoft.com/office/drawing/2014/chart" uri="{C3380CC4-5D6E-409C-BE32-E72D297353CC}">
              <c16:uniqueId val="{00000000-0A5A-43C5-9F8C-93B869F2037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72.75</c:v>
                </c:pt>
                <c:pt idx="4">
                  <c:v>71.27</c:v>
                </c:pt>
              </c:numCache>
            </c:numRef>
          </c:val>
          <c:smooth val="0"/>
          <c:extLst>
            <c:ext xmlns:c16="http://schemas.microsoft.com/office/drawing/2014/chart" uri="{C3380CC4-5D6E-409C-BE32-E72D297353CC}">
              <c16:uniqueId val="{00000001-0A5A-43C5-9F8C-93B869F2037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82.5</c:v>
                </c:pt>
                <c:pt idx="1">
                  <c:v>78.16</c:v>
                </c:pt>
                <c:pt idx="2">
                  <c:v>74.38</c:v>
                </c:pt>
                <c:pt idx="3">
                  <c:v>73.19</c:v>
                </c:pt>
                <c:pt idx="4">
                  <c:v>70.97</c:v>
                </c:pt>
              </c:numCache>
            </c:numRef>
          </c:val>
          <c:extLst>
            <c:ext xmlns:c16="http://schemas.microsoft.com/office/drawing/2014/chart" uri="{C3380CC4-5D6E-409C-BE32-E72D297353CC}">
              <c16:uniqueId val="{00000000-CEAB-4864-915C-609570E8C2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75.06</c:v>
                </c:pt>
                <c:pt idx="4">
                  <c:v>73.22</c:v>
                </c:pt>
              </c:numCache>
            </c:numRef>
          </c:val>
          <c:smooth val="0"/>
          <c:extLst>
            <c:ext xmlns:c16="http://schemas.microsoft.com/office/drawing/2014/chart" uri="{C3380CC4-5D6E-409C-BE32-E72D297353CC}">
              <c16:uniqueId val="{00000001-CEAB-4864-915C-609570E8C2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9-45D0-9433-68D980195E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9-45D0-9433-68D980195E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D-45A6-B9E1-066C610C74F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D-45A6-B9E1-066C610C74F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B-4100-B644-358688B7AB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B-4100-B644-358688B7AB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B-487C-AC82-2228BD505B6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B-487C-AC82-2228BD505B6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740.65</c:v>
                </c:pt>
                <c:pt idx="1">
                  <c:v>700.68</c:v>
                </c:pt>
                <c:pt idx="2">
                  <c:v>591.51</c:v>
                </c:pt>
                <c:pt idx="3">
                  <c:v>572.96</c:v>
                </c:pt>
                <c:pt idx="4">
                  <c:v>578.77</c:v>
                </c:pt>
              </c:numCache>
            </c:numRef>
          </c:val>
          <c:extLst>
            <c:ext xmlns:c16="http://schemas.microsoft.com/office/drawing/2014/chart" uri="{C3380CC4-5D6E-409C-BE32-E72D297353CC}">
              <c16:uniqueId val="{00000000-DF93-41E9-9920-D5CB1E55EF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1183.92</c:v>
                </c:pt>
                <c:pt idx="4">
                  <c:v>1128.72</c:v>
                </c:pt>
              </c:numCache>
            </c:numRef>
          </c:val>
          <c:smooth val="0"/>
          <c:extLst>
            <c:ext xmlns:c16="http://schemas.microsoft.com/office/drawing/2014/chart" uri="{C3380CC4-5D6E-409C-BE32-E72D297353CC}">
              <c16:uniqueId val="{00000001-DF93-41E9-9920-D5CB1E55EF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67.05</c:v>
                </c:pt>
                <c:pt idx="1">
                  <c:v>67.930000000000007</c:v>
                </c:pt>
                <c:pt idx="2">
                  <c:v>63.45</c:v>
                </c:pt>
                <c:pt idx="3">
                  <c:v>44.11</c:v>
                </c:pt>
                <c:pt idx="4">
                  <c:v>64.55</c:v>
                </c:pt>
              </c:numCache>
            </c:numRef>
          </c:val>
          <c:extLst>
            <c:ext xmlns:c16="http://schemas.microsoft.com/office/drawing/2014/chart" uri="{C3380CC4-5D6E-409C-BE32-E72D297353CC}">
              <c16:uniqueId val="{00000000-84C2-4BEE-8BC2-96DE566EF0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42.5</c:v>
                </c:pt>
                <c:pt idx="4">
                  <c:v>41.84</c:v>
                </c:pt>
              </c:numCache>
            </c:numRef>
          </c:val>
          <c:smooth val="0"/>
          <c:extLst>
            <c:ext xmlns:c16="http://schemas.microsoft.com/office/drawing/2014/chart" uri="{C3380CC4-5D6E-409C-BE32-E72D297353CC}">
              <c16:uniqueId val="{00000001-84C2-4BEE-8BC2-96DE566EF0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302.52999999999997</c:v>
                </c:pt>
                <c:pt idx="1">
                  <c:v>295.74</c:v>
                </c:pt>
                <c:pt idx="2">
                  <c:v>318.08999999999997</c:v>
                </c:pt>
                <c:pt idx="3">
                  <c:v>452.98</c:v>
                </c:pt>
                <c:pt idx="4">
                  <c:v>355.03</c:v>
                </c:pt>
              </c:numCache>
            </c:numRef>
          </c:val>
          <c:extLst>
            <c:ext xmlns:c16="http://schemas.microsoft.com/office/drawing/2014/chart" uri="{C3380CC4-5D6E-409C-BE32-E72D297353CC}">
              <c16:uniqueId val="{00000000-D7E1-4686-9616-C484F6EC766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377.72</c:v>
                </c:pt>
                <c:pt idx="4">
                  <c:v>390.47</c:v>
                </c:pt>
              </c:numCache>
            </c:numRef>
          </c:val>
          <c:smooth val="0"/>
          <c:extLst>
            <c:ext xmlns:c16="http://schemas.microsoft.com/office/drawing/2014/chart" uri="{C3380CC4-5D6E-409C-BE32-E72D297353CC}">
              <c16:uniqueId val="{00000001-D7E1-4686-9616-C484F6EC766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利尻町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1964</v>
      </c>
      <c r="AM8" s="67"/>
      <c r="AN8" s="67"/>
      <c r="AO8" s="67"/>
      <c r="AP8" s="67"/>
      <c r="AQ8" s="67"/>
      <c r="AR8" s="67"/>
      <c r="AS8" s="67"/>
      <c r="AT8" s="66">
        <f>データ!$S$6</f>
        <v>76.5</v>
      </c>
      <c r="AU8" s="66"/>
      <c r="AV8" s="66"/>
      <c r="AW8" s="66"/>
      <c r="AX8" s="66"/>
      <c r="AY8" s="66"/>
      <c r="AZ8" s="66"/>
      <c r="BA8" s="66"/>
      <c r="BB8" s="66">
        <f>データ!$T$6</f>
        <v>25.67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3740</v>
      </c>
      <c r="X10" s="67"/>
      <c r="Y10" s="67"/>
      <c r="Z10" s="67"/>
      <c r="AA10" s="67"/>
      <c r="AB10" s="67"/>
      <c r="AC10" s="67"/>
      <c r="AD10" s="2"/>
      <c r="AE10" s="2"/>
      <c r="AF10" s="2"/>
      <c r="AG10" s="2"/>
      <c r="AH10" s="2"/>
      <c r="AI10" s="2"/>
      <c r="AJ10" s="2"/>
      <c r="AK10" s="2"/>
      <c r="AL10" s="67">
        <f>データ!$U$6</f>
        <v>1935</v>
      </c>
      <c r="AM10" s="67"/>
      <c r="AN10" s="67"/>
      <c r="AO10" s="67"/>
      <c r="AP10" s="67"/>
      <c r="AQ10" s="67"/>
      <c r="AR10" s="67"/>
      <c r="AS10" s="67"/>
      <c r="AT10" s="66">
        <f>データ!$V$6</f>
        <v>0.76</v>
      </c>
      <c r="AU10" s="66"/>
      <c r="AV10" s="66"/>
      <c r="AW10" s="66"/>
      <c r="AX10" s="66"/>
      <c r="AY10" s="66"/>
      <c r="AZ10" s="66"/>
      <c r="BA10" s="66"/>
      <c r="BB10" s="66">
        <f>データ!$W$6</f>
        <v>2546.0500000000002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yn8wR0hk0oc7JpdQtj40BnyUl0FgpNzJ51VeVmCkQlIyh7kSl/lPcGt/ONktYWahWLI1SuLrVdK8wUyRUfKqAA==" saltValue="55mC+Q/rFfPClKM+bd6a4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15181</v>
      </c>
      <c r="D6" s="34">
        <f t="shared" si="3"/>
        <v>47</v>
      </c>
      <c r="E6" s="34">
        <f t="shared" si="3"/>
        <v>1</v>
      </c>
      <c r="F6" s="34">
        <f t="shared" si="3"/>
        <v>0</v>
      </c>
      <c r="G6" s="34">
        <f t="shared" si="3"/>
        <v>0</v>
      </c>
      <c r="H6" s="34" t="str">
        <f t="shared" si="3"/>
        <v>北海道　利尻町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3740</v>
      </c>
      <c r="R6" s="35">
        <f t="shared" si="3"/>
        <v>1964</v>
      </c>
      <c r="S6" s="35">
        <f t="shared" si="3"/>
        <v>76.5</v>
      </c>
      <c r="T6" s="35">
        <f t="shared" si="3"/>
        <v>25.67</v>
      </c>
      <c r="U6" s="35">
        <f t="shared" si="3"/>
        <v>1935</v>
      </c>
      <c r="V6" s="35">
        <f t="shared" si="3"/>
        <v>0.76</v>
      </c>
      <c r="W6" s="35">
        <f t="shared" si="3"/>
        <v>2546.0500000000002</v>
      </c>
      <c r="X6" s="36">
        <f>IF(X7="",NA(),X7)</f>
        <v>82.5</v>
      </c>
      <c r="Y6" s="36">
        <f t="shared" ref="Y6:AG6" si="4">IF(Y7="",NA(),Y7)</f>
        <v>78.16</v>
      </c>
      <c r="Z6" s="36">
        <f t="shared" si="4"/>
        <v>74.38</v>
      </c>
      <c r="AA6" s="36">
        <f t="shared" si="4"/>
        <v>73.19</v>
      </c>
      <c r="AB6" s="36">
        <f t="shared" si="4"/>
        <v>70.97</v>
      </c>
      <c r="AC6" s="36">
        <f t="shared" si="4"/>
        <v>77.56</v>
      </c>
      <c r="AD6" s="36">
        <f t="shared" si="4"/>
        <v>78.510000000000005</v>
      </c>
      <c r="AE6" s="36">
        <f t="shared" si="4"/>
        <v>77.91</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740.65</v>
      </c>
      <c r="BF6" s="36">
        <f t="shared" ref="BF6:BN6" si="7">IF(BF7="",NA(),BF7)</f>
        <v>700.68</v>
      </c>
      <c r="BG6" s="36">
        <f t="shared" si="7"/>
        <v>591.51</v>
      </c>
      <c r="BH6" s="36">
        <f t="shared" si="7"/>
        <v>572.96</v>
      </c>
      <c r="BI6" s="36">
        <f t="shared" si="7"/>
        <v>578.77</v>
      </c>
      <c r="BJ6" s="36">
        <f t="shared" si="7"/>
        <v>1144.79</v>
      </c>
      <c r="BK6" s="36">
        <f t="shared" si="7"/>
        <v>1061.58</v>
      </c>
      <c r="BL6" s="36">
        <f t="shared" si="7"/>
        <v>1007.7</v>
      </c>
      <c r="BM6" s="36">
        <f t="shared" si="7"/>
        <v>1183.92</v>
      </c>
      <c r="BN6" s="36">
        <f t="shared" si="7"/>
        <v>1128.72</v>
      </c>
      <c r="BO6" s="35" t="str">
        <f>IF(BO7="","",IF(BO7="-","【-】","【"&amp;SUBSTITUTE(TEXT(BO7,"#,##0.00"),"-","△")&amp;"】"))</f>
        <v>【949.15】</v>
      </c>
      <c r="BP6" s="36">
        <f>IF(BP7="",NA(),BP7)</f>
        <v>67.05</v>
      </c>
      <c r="BQ6" s="36">
        <f t="shared" ref="BQ6:BY6" si="8">IF(BQ7="",NA(),BQ7)</f>
        <v>67.930000000000007</v>
      </c>
      <c r="BR6" s="36">
        <f t="shared" si="8"/>
        <v>63.45</v>
      </c>
      <c r="BS6" s="36">
        <f t="shared" si="8"/>
        <v>44.11</v>
      </c>
      <c r="BT6" s="36">
        <f t="shared" si="8"/>
        <v>64.55</v>
      </c>
      <c r="BU6" s="36">
        <f t="shared" si="8"/>
        <v>56.04</v>
      </c>
      <c r="BV6" s="36">
        <f t="shared" si="8"/>
        <v>58.52</v>
      </c>
      <c r="BW6" s="36">
        <f t="shared" si="8"/>
        <v>59.22</v>
      </c>
      <c r="BX6" s="36">
        <f t="shared" si="8"/>
        <v>42.5</v>
      </c>
      <c r="BY6" s="36">
        <f t="shared" si="8"/>
        <v>41.84</v>
      </c>
      <c r="BZ6" s="35" t="str">
        <f>IF(BZ7="","",IF(BZ7="-","【-】","【"&amp;SUBSTITUTE(TEXT(BZ7,"#,##0.00"),"-","△")&amp;"】"))</f>
        <v>【55.87】</v>
      </c>
      <c r="CA6" s="36">
        <f>IF(CA7="",NA(),CA7)</f>
        <v>302.52999999999997</v>
      </c>
      <c r="CB6" s="36">
        <f t="shared" ref="CB6:CJ6" si="9">IF(CB7="",NA(),CB7)</f>
        <v>295.74</v>
      </c>
      <c r="CC6" s="36">
        <f t="shared" si="9"/>
        <v>318.08999999999997</v>
      </c>
      <c r="CD6" s="36">
        <f t="shared" si="9"/>
        <v>452.98</v>
      </c>
      <c r="CE6" s="36">
        <f t="shared" si="9"/>
        <v>355.03</v>
      </c>
      <c r="CF6" s="36">
        <f t="shared" si="9"/>
        <v>304.35000000000002</v>
      </c>
      <c r="CG6" s="36">
        <f t="shared" si="9"/>
        <v>296.3</v>
      </c>
      <c r="CH6" s="36">
        <f t="shared" si="9"/>
        <v>292.89999999999998</v>
      </c>
      <c r="CI6" s="36">
        <f t="shared" si="9"/>
        <v>377.72</v>
      </c>
      <c r="CJ6" s="36">
        <f t="shared" si="9"/>
        <v>390.47</v>
      </c>
      <c r="CK6" s="35" t="str">
        <f>IF(CK7="","",IF(CK7="-","【-】","【"&amp;SUBSTITUTE(TEXT(CK7,"#,##0.00"),"-","△")&amp;"】"))</f>
        <v>【288.19】</v>
      </c>
      <c r="CL6" s="36">
        <f>IF(CL7="",NA(),CL7)</f>
        <v>68.400000000000006</v>
      </c>
      <c r="CM6" s="36">
        <f t="shared" ref="CM6:CU6" si="10">IF(CM7="",NA(),CM7)</f>
        <v>67.569999999999993</v>
      </c>
      <c r="CN6" s="36">
        <f t="shared" si="10"/>
        <v>72.77</v>
      </c>
      <c r="CO6" s="36">
        <f t="shared" si="10"/>
        <v>72.739999999999995</v>
      </c>
      <c r="CP6" s="36">
        <f t="shared" si="10"/>
        <v>67.92</v>
      </c>
      <c r="CQ6" s="36">
        <f t="shared" si="10"/>
        <v>55.9</v>
      </c>
      <c r="CR6" s="36">
        <f t="shared" si="10"/>
        <v>57.3</v>
      </c>
      <c r="CS6" s="36">
        <f t="shared" si="10"/>
        <v>56.76</v>
      </c>
      <c r="CT6" s="36">
        <f t="shared" si="10"/>
        <v>48.01</v>
      </c>
      <c r="CU6" s="36">
        <f t="shared" si="10"/>
        <v>49.08</v>
      </c>
      <c r="CV6" s="35" t="str">
        <f>IF(CV7="","",IF(CV7="-","【-】","【"&amp;SUBSTITUTE(TEXT(CV7,"#,##0.00"),"-","△")&amp;"】"))</f>
        <v>【56.31】</v>
      </c>
      <c r="CW6" s="36">
        <f>IF(CW7="",NA(),CW7)</f>
        <v>89.5</v>
      </c>
      <c r="CX6" s="36">
        <f t="shared" ref="CX6:DF6" si="11">IF(CX7="",NA(),CX7)</f>
        <v>89.5</v>
      </c>
      <c r="CY6" s="36">
        <f t="shared" si="11"/>
        <v>89.5</v>
      </c>
      <c r="CZ6" s="36">
        <f t="shared" si="11"/>
        <v>89.5</v>
      </c>
      <c r="DA6" s="36">
        <f t="shared" si="11"/>
        <v>89.5</v>
      </c>
      <c r="DB6" s="36">
        <f t="shared" si="11"/>
        <v>73.28</v>
      </c>
      <c r="DC6" s="36">
        <f t="shared" si="11"/>
        <v>72.42</v>
      </c>
      <c r="DD6" s="36">
        <f t="shared" si="11"/>
        <v>73.069999999999993</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0.39</v>
      </c>
      <c r="EM6" s="36">
        <f t="shared" si="14"/>
        <v>0.61</v>
      </c>
      <c r="EN6" s="35" t="str">
        <f>IF(EN7="","",IF(EN7="-","【-】","【"&amp;SUBSTITUTE(TEXT(EN7,"#,##0.00"),"-","△")&amp;"】"))</f>
        <v>【0.80】</v>
      </c>
    </row>
    <row r="7" spans="1:144" s="37" customFormat="1" x14ac:dyDescent="0.15">
      <c r="A7" s="29"/>
      <c r="B7" s="38">
        <v>2020</v>
      </c>
      <c r="C7" s="38">
        <v>15181</v>
      </c>
      <c r="D7" s="38">
        <v>47</v>
      </c>
      <c r="E7" s="38">
        <v>1</v>
      </c>
      <c r="F7" s="38">
        <v>0</v>
      </c>
      <c r="G7" s="38">
        <v>0</v>
      </c>
      <c r="H7" s="38" t="s">
        <v>97</v>
      </c>
      <c r="I7" s="38" t="s">
        <v>98</v>
      </c>
      <c r="J7" s="38" t="s">
        <v>99</v>
      </c>
      <c r="K7" s="38" t="s">
        <v>100</v>
      </c>
      <c r="L7" s="38" t="s">
        <v>101</v>
      </c>
      <c r="M7" s="38" t="s">
        <v>102</v>
      </c>
      <c r="N7" s="39" t="s">
        <v>103</v>
      </c>
      <c r="O7" s="39" t="s">
        <v>104</v>
      </c>
      <c r="P7" s="39">
        <v>100</v>
      </c>
      <c r="Q7" s="39">
        <v>3740</v>
      </c>
      <c r="R7" s="39">
        <v>1964</v>
      </c>
      <c r="S7" s="39">
        <v>76.5</v>
      </c>
      <c r="T7" s="39">
        <v>25.67</v>
      </c>
      <c r="U7" s="39">
        <v>1935</v>
      </c>
      <c r="V7" s="39">
        <v>0.76</v>
      </c>
      <c r="W7" s="39">
        <v>2546.0500000000002</v>
      </c>
      <c r="X7" s="39">
        <v>82.5</v>
      </c>
      <c r="Y7" s="39">
        <v>78.16</v>
      </c>
      <c r="Z7" s="39">
        <v>74.38</v>
      </c>
      <c r="AA7" s="39">
        <v>73.19</v>
      </c>
      <c r="AB7" s="39">
        <v>70.97</v>
      </c>
      <c r="AC7" s="39">
        <v>77.56</v>
      </c>
      <c r="AD7" s="39">
        <v>78.510000000000005</v>
      </c>
      <c r="AE7" s="39">
        <v>77.91</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740.65</v>
      </c>
      <c r="BF7" s="39">
        <v>700.68</v>
      </c>
      <c r="BG7" s="39">
        <v>591.51</v>
      </c>
      <c r="BH7" s="39">
        <v>572.96</v>
      </c>
      <c r="BI7" s="39">
        <v>578.77</v>
      </c>
      <c r="BJ7" s="39">
        <v>1144.79</v>
      </c>
      <c r="BK7" s="39">
        <v>1061.58</v>
      </c>
      <c r="BL7" s="39">
        <v>1007.7</v>
      </c>
      <c r="BM7" s="39">
        <v>1183.92</v>
      </c>
      <c r="BN7" s="39">
        <v>1128.72</v>
      </c>
      <c r="BO7" s="39">
        <v>949.15</v>
      </c>
      <c r="BP7" s="39">
        <v>67.05</v>
      </c>
      <c r="BQ7" s="39">
        <v>67.930000000000007</v>
      </c>
      <c r="BR7" s="39">
        <v>63.45</v>
      </c>
      <c r="BS7" s="39">
        <v>44.11</v>
      </c>
      <c r="BT7" s="39">
        <v>64.55</v>
      </c>
      <c r="BU7" s="39">
        <v>56.04</v>
      </c>
      <c r="BV7" s="39">
        <v>58.52</v>
      </c>
      <c r="BW7" s="39">
        <v>59.22</v>
      </c>
      <c r="BX7" s="39">
        <v>42.5</v>
      </c>
      <c r="BY7" s="39">
        <v>41.84</v>
      </c>
      <c r="BZ7" s="39">
        <v>55.87</v>
      </c>
      <c r="CA7" s="39">
        <v>302.52999999999997</v>
      </c>
      <c r="CB7" s="39">
        <v>295.74</v>
      </c>
      <c r="CC7" s="39">
        <v>318.08999999999997</v>
      </c>
      <c r="CD7" s="39">
        <v>452.98</v>
      </c>
      <c r="CE7" s="39">
        <v>355.03</v>
      </c>
      <c r="CF7" s="39">
        <v>304.35000000000002</v>
      </c>
      <c r="CG7" s="39">
        <v>296.3</v>
      </c>
      <c r="CH7" s="39">
        <v>292.89999999999998</v>
      </c>
      <c r="CI7" s="39">
        <v>377.72</v>
      </c>
      <c r="CJ7" s="39">
        <v>390.47</v>
      </c>
      <c r="CK7" s="39">
        <v>288.19</v>
      </c>
      <c r="CL7" s="39">
        <v>68.400000000000006</v>
      </c>
      <c r="CM7" s="39">
        <v>67.569999999999993</v>
      </c>
      <c r="CN7" s="39">
        <v>72.77</v>
      </c>
      <c r="CO7" s="39">
        <v>72.739999999999995</v>
      </c>
      <c r="CP7" s="39">
        <v>67.92</v>
      </c>
      <c r="CQ7" s="39">
        <v>55.9</v>
      </c>
      <c r="CR7" s="39">
        <v>57.3</v>
      </c>
      <c r="CS7" s="39">
        <v>56.76</v>
      </c>
      <c r="CT7" s="39">
        <v>48.01</v>
      </c>
      <c r="CU7" s="39">
        <v>49.08</v>
      </c>
      <c r="CV7" s="39">
        <v>56.31</v>
      </c>
      <c r="CW7" s="39">
        <v>89.5</v>
      </c>
      <c r="CX7" s="39">
        <v>89.5</v>
      </c>
      <c r="CY7" s="39">
        <v>89.5</v>
      </c>
      <c r="CZ7" s="39">
        <v>89.5</v>
      </c>
      <c r="DA7" s="39">
        <v>89.5</v>
      </c>
      <c r="DB7" s="39">
        <v>73.28</v>
      </c>
      <c r="DC7" s="39">
        <v>72.42</v>
      </c>
      <c r="DD7" s="39">
        <v>73.069999999999993</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工藤雄介</cp:lastModifiedBy>
  <dcterms:created xsi:type="dcterms:W3CDTF">2021-12-03T07:01:12Z</dcterms:created>
  <dcterms:modified xsi:type="dcterms:W3CDTF">2022-01-25T08:19:35Z</dcterms:modified>
  <cp:category/>
</cp:coreProperties>
</file>