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S:\総務課\02財政管財係\01 財政フォルダ\★調査報告★\R3\R4.1.24期限　公営企業経営分析（上下水道・宿泊施設）\経営比較分析表（R2決算）\"/>
    </mc:Choice>
  </mc:AlternateContent>
  <xr:revisionPtr revIDLastSave="0" documentId="13_ncr:1_{3E3A5E1A-FF4D-4539-8AD6-FC648C773473}" xr6:coauthVersionLast="36" xr6:coauthVersionMax="36" xr10:uidLastSave="{00000000-0000-0000-0000-000000000000}"/>
  <workbookProtection workbookAlgorithmName="SHA-512" workbookHashValue="BoGYIkAJ+Y+x20UlywO66OevDhEy3shG8UP+iFzntNR7n1Xzj5j6MTCbnhseyQWyZPx99E61xJCKIR/WgDvtJA==" workbookSaltValue="EIQhjL8HJeq8Ozr2dtB+1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L10" i="4"/>
  <c r="AD10" i="4"/>
  <c r="P10" i="4"/>
  <c r="B10" i="4"/>
  <c r="AT8" i="4"/>
  <c r="I8" i="4"/>
  <c r="B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<sst xmlns="http://schemas.openxmlformats.org/spreadsheetml/2006/main" count="236" uniqueCount="120">
  <si>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</si>
  <si>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</si>
  <si>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</si>
  <si>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</si>
  <si>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</si>
  <si>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</si>
  <si>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</si>
  <si>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</si>
  <si>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</si>
  <si>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</si>
  <si>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</si>
  <si>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</si>
  <si>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</si>
  <si>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</si>
  <si>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</si>
  <si>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</si>
  <si>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</si>
  <si>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</si>
  <si>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</si>
  <si>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</si>
  <si>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</si>
  <si>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</si>
  <si>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</si>
  <si>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</si>
  <si>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</si>
  <si>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</si>
  <si>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</si>
  <si>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</si>
  <si>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</si>
  <si>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</si>
  <si>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</si>
  <si>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</si>
  <si>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</si>
  <si>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</si>
  <si>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</si>
  <si>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</si>
  <si>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</si>
  <si>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</si>
  <si>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</si>
  <si>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</si>
  <si>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</si>
  <si>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</si>
  <si>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</si>
  <si>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</si>
  <si>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</si>
  <si>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</si>
  <si>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</si>
  <si>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</si>
  <si>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</si>
  <si>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</si>
  <si>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</si>
  <si>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</si>
  <si>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</si>
  <si>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</si>
  <si>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</si>
  <si>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</si>
  <si>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</si>
  <si>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</si>
  <si>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</si>
  <si>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</si>
  <si>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</si>
  <si>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</si>
  <si>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</si>
  <si>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</si>
  <si>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</si>
  <si>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</si>
  <si>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</si>
  <si>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</si>
  <si>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</si>
  <si>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</si>
  <si>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</si>
  <si>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</si>
  <si>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</si>
  <si>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</si>
  <si>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</si>
  <si>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</si>
  <si>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</si>
  <si>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</si>
  <si>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</si>
  <si>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</si>
  <si>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</si>
  <si>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</si>
  <si>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</si>
  <si>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</si>
  <si>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</si>
  <si>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</si>
  <si>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</si>
  <si>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</si>
  <si>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</si>
  <si>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</si>
  <si>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</si>
  <si>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</si>
  <si>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</si>
  <si>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</si>
  <si>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</si>
  <si>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</si>
  <si>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</si>
  <si>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</si>
  <si>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</si>
  <si>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利尻町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</si>
  <si>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</si>
  <si>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</si>
  <si>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</si>
  <si>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</si>
  <si>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</si>
  <si>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</si>
  <si>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</si>
  <si>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</si>
  <si>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</si>
  <si>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</si>
  <si>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</si>
  <si>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</si>
  <si>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</si>
  <si>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</si>
  <si>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</si>
  <si>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</si>
  <si>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</si>
  <si>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使用料単価が全国類似団体に比べ低く、人口減少及び財政状況の逼迫化により投資余力が減退していく見込である。また、経費回収率についても全国平均・類似団体平均と比較すると低く、汚水処理に係る費用が使用料収入で賄うことができていない状況にある。処理区域内人口が少ないことも一因ではあるが、ここ数年では下水道施設の老朽化等による経費の増加により汚水処理原価が増加していることから、今後、経年劣化や老朽化による施設の更新等により更なる汚水処理原価の増加が見込まれる。また、収入規模と比較して企業債残高が過大になっていることから、事業の見直しによる企業債の発行抑制に取り組む。また令和２年度に使用料の改定を実施したところであるが、今後も一層の経営安定と収支の安定を図るため、適正な使用料の改定を定期的に実施し、収入の更なる確保に努める。</t>
    <rPh sb="11" eb="13">
      <t>ダンタイ</t>
    </rPh>
    <rPh sb="189" eb="191">
      <t>ケイネン</t>
    </rPh>
    <rPh sb="191" eb="193">
      <t>レッカ</t>
    </rPh>
    <rPh sb="196" eb="197">
      <t>カ</t>
    </rPh>
    <rPh sb="259" eb="261">
      <t>ジギョウ</t>
    </rPh>
    <rPh sb="262" eb="264">
      <t>ミナオ</t>
    </rPh>
    <rPh sb="268" eb="270">
      <t>キギョウ</t>
    </rPh>
    <rPh sb="270" eb="271">
      <t>サイ</t>
    </rPh>
    <rPh sb="272" eb="274">
      <t>ハッコウ</t>
    </rPh>
    <rPh sb="274" eb="276">
      <t>ヨクセイ</t>
    </rPh>
    <rPh sb="277" eb="278">
      <t>ト</t>
    </rPh>
    <rPh sb="279" eb="280">
      <t>ク</t>
    </rPh>
    <rPh sb="284" eb="286">
      <t>レイワ</t>
    </rPh>
    <rPh sb="287" eb="289">
      <t>ネンド</t>
    </rPh>
    <rPh sb="290" eb="292">
      <t>シヨウ</t>
    </rPh>
    <rPh sb="292" eb="293">
      <t>リョウ</t>
    </rPh>
    <rPh sb="294" eb="296">
      <t>カイテイ</t>
    </rPh>
    <rPh sb="297" eb="299">
      <t>ジッシ</t>
    </rPh>
    <rPh sb="309" eb="311">
      <t>コンゴ</t>
    </rPh>
    <rPh sb="331" eb="333">
      <t>テキセイ</t>
    </rPh>
    <rPh sb="341" eb="344">
      <t>テイキテキ</t>
    </rPh>
    <rPh sb="345" eb="347">
      <t>ジッシ</t>
    </rPh>
    <rPh sb="349" eb="351">
      <t>シュウニュウ</t>
    </rPh>
    <rPh sb="352" eb="353">
      <t>サラ</t>
    </rPh>
    <rPh sb="355" eb="357">
      <t>カクホ</t>
    </rPh>
    <phoneticPr fontId="4"/>
  </si>
  <si>
    <t>　管渠については、計画的に整備を行っており不具合等はないが、今後も維持補修等による管渠の延命化を図りながら機能を保持していく必要がある。また、浄化センター施設については経年劣化による設備の老朽化のため、今後も施設の管理・更新及び投資の平準化を最適化するストックマネジメント計画により計画的に下水道施設の更新整備に取り組む。</t>
    <rPh sb="48" eb="49">
      <t>ハカ</t>
    </rPh>
    <rPh sb="141" eb="143">
      <t>ケイカク</t>
    </rPh>
    <rPh sb="156" eb="157">
      <t>ト</t>
    </rPh>
    <rPh sb="158" eb="159">
      <t>ク</t>
    </rPh>
    <phoneticPr fontId="4"/>
  </si>
  <si>
    <t>　令和２年度に使用料の改定を実施したところであるが、人口減少による使用料減収の影響は大きく、財政状況は逼迫化しており、投資余力が減退の方向にある。また、使用料以外の収入に依存している部分が大きく、経費回収率は平均を下回っており、今後は収納率の向上に向けた取り組みや、適正かつ定期的な使用料改定及び計画的な維持管理・改築更新を行い、住民に対する良質な下水道サービス提供の持続性を確保するとともに、汚水処理費の削減を図り、健全で効率的な経営に努める。</t>
    <rPh sb="1" eb="3">
      <t>レイワ</t>
    </rPh>
    <rPh sb="4" eb="6">
      <t>ネンド</t>
    </rPh>
    <rPh sb="7" eb="10">
      <t>シヨウリョウ</t>
    </rPh>
    <rPh sb="11" eb="13">
      <t>カイテイ</t>
    </rPh>
    <rPh sb="14" eb="16">
      <t>ジッシ</t>
    </rPh>
    <rPh sb="36" eb="38">
      <t>ゲンシュウ</t>
    </rPh>
    <rPh sb="39" eb="41">
      <t>エイキョウ</t>
    </rPh>
    <rPh sb="42" eb="43">
      <t>オオ</t>
    </rPh>
    <rPh sb="133" eb="135">
      <t>テキセイ</t>
    </rPh>
    <rPh sb="137" eb="140">
      <t>テイキテキ</t>
    </rPh>
    <rPh sb="148" eb="151">
      <t>ケイカクテキ</t>
    </rPh>
    <rPh sb="206" eb="207">
      <t>ハカ</t>
    </rPh>
    <rPh sb="219" eb="22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</si>
</sst>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0.56999999999999995</c:v>
                </c:pt>
                <c:pt idx="1">
                  <c:v>0</c:v>
                </c:pt>
                <c:pt idx="2">
                  <c:v>0</c:v>
                </c:pt>
                <c:pt idx="3">
                  <c:v>0</c:v>
                </c:pt>
                <c:pt idx="4">
                  <c:v>0</c:v>
                </c:pt>
              </c:numCache>
            </c:numRef>
          </c:val>
          <c:extLst>
            <c:ext xmlns:c16="http://schemas.microsoft.com/office/drawing/2014/chart" uri="{C3380CC4-5D6E-409C-BE32-E72D297353CC}">
              <c16:uniqueId val="{00000000-F6B2-4BE2-81F6-CD7672399E4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F6B2-4BE2-81F6-CD7672399E4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formatCode="#,##0.00;&quot;△&quot;#,##0.00;&quot;-&quot;">
                  <c:v>78.03</c:v>
                </c:pt>
                <c:pt idx="1">
                  <c:v>0</c:v>
                </c:pt>
                <c:pt idx="2">
                  <c:v>0</c:v>
                </c:pt>
                <c:pt idx="3" formatCode="#,##0.00;&quot;△&quot;#,##0.00;&quot;-&quot;">
                  <c:v>80.150000000000006</c:v>
                </c:pt>
                <c:pt idx="4" formatCode="#,##0.00;&quot;△&quot;#,##0.00;&quot;-&quot;">
                  <c:v>74.09</c:v>
                </c:pt>
              </c:numCache>
            </c:numRef>
          </c:val>
          <c:extLst>
            <c:ext xmlns:c16="http://schemas.microsoft.com/office/drawing/2014/chart" uri="{C3380CC4-5D6E-409C-BE32-E72D297353CC}">
              <c16:uniqueId val="{00000000-7475-4B6C-9968-9AD14B538E5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7475-4B6C-9968-9AD14B538E5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93.69</c:v>
                </c:pt>
                <c:pt idx="1">
                  <c:v>94.44</c:v>
                </c:pt>
                <c:pt idx="2">
                  <c:v>95.11</c:v>
                </c:pt>
                <c:pt idx="3">
                  <c:v>96.07</c:v>
                </c:pt>
                <c:pt idx="4">
                  <c:v>96.52</c:v>
                </c:pt>
              </c:numCache>
            </c:numRef>
          </c:val>
          <c:extLst>
            <c:ext xmlns:c16="http://schemas.microsoft.com/office/drawing/2014/chart" uri="{C3380CC4-5D6E-409C-BE32-E72D297353CC}">
              <c16:uniqueId val="{00000000-D8CD-4188-BE1D-CF714CA45AD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D8CD-4188-BE1D-CF714CA45AD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50.06</c:v>
                </c:pt>
                <c:pt idx="1">
                  <c:v>49.14</c:v>
                </c:pt>
                <c:pt idx="2">
                  <c:v>49.47</c:v>
                </c:pt>
                <c:pt idx="3">
                  <c:v>48.35</c:v>
                </c:pt>
                <c:pt idx="4">
                  <c:v>51.88</c:v>
                </c:pt>
              </c:numCache>
            </c:numRef>
          </c:val>
          <c:extLst>
            <c:ext xmlns:c16="http://schemas.microsoft.com/office/drawing/2014/chart" uri="{C3380CC4-5D6E-409C-BE32-E72D297353CC}">
              <c16:uniqueId val="{00000000-B711-4862-9C0D-C35901BA526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11-4862-9C0D-C35901BA526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C5-4B6D-B2D3-FEBD2239AA8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C5-4B6D-B2D3-FEBD2239AA8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10-4324-9BC0-9B72D7C5826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10-4324-9BC0-9B72D7C5826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3C-4517-9BD0-7A2DF0E5707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3C-4517-9BD0-7A2DF0E5707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96-47E2-A34E-47FBB3061F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96-47E2-A34E-47FBB3061F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2920.41</c:v>
                </c:pt>
                <c:pt idx="1">
                  <c:v>1515.63</c:v>
                </c:pt>
                <c:pt idx="2">
                  <c:v>2743.83</c:v>
                </c:pt>
                <c:pt idx="3">
                  <c:v>2857.23</c:v>
                </c:pt>
                <c:pt idx="4">
                  <c:v>2679.22</c:v>
                </c:pt>
              </c:numCache>
            </c:numRef>
          </c:val>
          <c:extLst>
            <c:ext xmlns:c16="http://schemas.microsoft.com/office/drawing/2014/chart" uri="{C3380CC4-5D6E-409C-BE32-E72D297353CC}">
              <c16:uniqueId val="{00000000-4193-4384-9A30-17AE3602D6B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4193-4384-9A30-17AE3602D6B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42.91</c:v>
                </c:pt>
                <c:pt idx="1">
                  <c:v>45.51</c:v>
                </c:pt>
                <c:pt idx="2">
                  <c:v>42.1</c:v>
                </c:pt>
                <c:pt idx="3">
                  <c:v>35.729999999999997</c:v>
                </c:pt>
                <c:pt idx="4">
                  <c:v>35.64</c:v>
                </c:pt>
              </c:numCache>
            </c:numRef>
          </c:val>
          <c:extLst>
            <c:ext xmlns:c16="http://schemas.microsoft.com/office/drawing/2014/chart" uri="{C3380CC4-5D6E-409C-BE32-E72D297353CC}">
              <c16:uniqueId val="{00000000-8C97-4736-8516-7DCF5929389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8C97-4736-8516-7DCF5929389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396.68</c:v>
                </c:pt>
                <c:pt idx="1">
                  <c:v>367.66</c:v>
                </c:pt>
                <c:pt idx="2">
                  <c:v>401.6</c:v>
                </c:pt>
                <c:pt idx="3">
                  <c:v>471.95</c:v>
                </c:pt>
                <c:pt idx="4">
                  <c:v>532.16</c:v>
                </c:pt>
              </c:numCache>
            </c:numRef>
          </c:val>
          <c:extLst>
            <c:ext xmlns:c16="http://schemas.microsoft.com/office/drawing/2014/chart" uri="{C3380CC4-5D6E-409C-BE32-E72D297353CC}">
              <c16:uniqueId val="{00000000-0305-4CCF-ABBC-E2B31E6616F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0305-4CCF-ABBC-E2B31E6616F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T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利尻町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1964</v>
      </c>
      <c r="AM8" s="69"/>
      <c r="AN8" s="69"/>
      <c r="AO8" s="69"/>
      <c r="AP8" s="69"/>
      <c r="AQ8" s="69"/>
      <c r="AR8" s="69"/>
      <c r="AS8" s="69"/>
      <c r="AT8" s="68">
        <f>データ!T6</f>
        <v>76.5</v>
      </c>
      <c r="AU8" s="68"/>
      <c r="AV8" s="68"/>
      <c r="AW8" s="68"/>
      <c r="AX8" s="68"/>
      <c r="AY8" s="68"/>
      <c r="AZ8" s="68"/>
      <c r="BA8" s="68"/>
      <c r="BB8" s="68">
        <f>データ!U6</f>
        <v>25.67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65.239999999999995</v>
      </c>
      <c r="Q10" s="68"/>
      <c r="R10" s="68"/>
      <c r="S10" s="68"/>
      <c r="T10" s="68"/>
      <c r="U10" s="68"/>
      <c r="V10" s="68"/>
      <c r="W10" s="68">
        <f>データ!Q6</f>
        <v>100</v>
      </c>
      <c r="X10" s="68"/>
      <c r="Y10" s="68"/>
      <c r="Z10" s="68"/>
      <c r="AA10" s="68"/>
      <c r="AB10" s="68"/>
      <c r="AC10" s="68"/>
      <c r="AD10" s="69">
        <f>データ!R6</f>
        <v>3635</v>
      </c>
      <c r="AE10" s="69"/>
      <c r="AF10" s="69"/>
      <c r="AG10" s="69"/>
      <c r="AH10" s="69"/>
      <c r="AI10" s="69"/>
      <c r="AJ10" s="69"/>
      <c r="AK10" s="2"/>
      <c r="AL10" s="69">
        <f>データ!V6</f>
        <v>1263</v>
      </c>
      <c r="AM10" s="69"/>
      <c r="AN10" s="69"/>
      <c r="AO10" s="69"/>
      <c r="AP10" s="69"/>
      <c r="AQ10" s="69"/>
      <c r="AR10" s="69"/>
      <c r="AS10" s="69"/>
      <c r="AT10" s="68">
        <f>データ!W6</f>
        <v>0.97</v>
      </c>
      <c r="AU10" s="68"/>
      <c r="AV10" s="68"/>
      <c r="AW10" s="68"/>
      <c r="AX10" s="68"/>
      <c r="AY10" s="68"/>
      <c r="AZ10" s="68"/>
      <c r="BA10" s="68"/>
      <c r="BB10" s="68">
        <f>データ!X6</f>
        <v>1302.06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45</v>
      </c>
      <c r="O86" s="26" t="str">
        <f>データ!EO6</f>
        <v>【0.30】</v>
      </c>
    </row>
  </sheetData>
  <sheetProtection algorithmName="SHA-512" hashValue="zg/4a+4AkvFqmdYLcqNorTb0qMXC+jTvfbsaCCjTfXZ210MXwC7mJVaTLcGxQF04ka+Kczjz2tAOEYekGOAWVw==" saltValue="dUFzABfKGLcBhZXIhJmn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15181</v>
      </c>
      <c r="D6" s="33">
        <f t="shared" si="3"/>
        <v>47</v>
      </c>
      <c r="E6" s="33">
        <f t="shared" si="3"/>
        <v>17</v>
      </c>
      <c r="F6" s="33">
        <f t="shared" si="3"/>
        <v>4</v>
      </c>
      <c r="G6" s="33">
        <f t="shared" si="3"/>
        <v>0</v>
      </c>
      <c r="H6" s="33" t="str">
        <f t="shared" si="3"/>
        <v>北海道　利尻町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65.239999999999995</v>
      </c>
      <c r="Q6" s="34">
        <f t="shared" si="3"/>
        <v>100</v>
      </c>
      <c r="R6" s="34">
        <f t="shared" si="3"/>
        <v>3635</v>
      </c>
      <c r="S6" s="34">
        <f t="shared" si="3"/>
        <v>1964</v>
      </c>
      <c r="T6" s="34">
        <f t="shared" si="3"/>
        <v>76.5</v>
      </c>
      <c r="U6" s="34">
        <f t="shared" si="3"/>
        <v>25.67</v>
      </c>
      <c r="V6" s="34">
        <f t="shared" si="3"/>
        <v>1263</v>
      </c>
      <c r="W6" s="34">
        <f t="shared" si="3"/>
        <v>0.97</v>
      </c>
      <c r="X6" s="34">
        <f t="shared" si="3"/>
        <v>1302.06</v>
      </c>
      <c r="Y6" s="35">
        <f>IF(Y7="",NA(),Y7)</f>
        <v>50.06</v>
      </c>
      <c r="Z6" s="35">
        <f t="shared" ref="Z6:AH6" si="4">IF(Z7="",NA(),Z7)</f>
        <v>49.14</v>
      </c>
      <c r="AA6" s="35">
        <f t="shared" si="4"/>
        <v>49.47</v>
      </c>
      <c r="AB6" s="35">
        <f t="shared" si="4"/>
        <v>48.35</v>
      </c>
      <c r="AC6" s="35">
        <f t="shared" si="4"/>
        <v>51.88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2920.41</v>
      </c>
      <c r="BG6" s="35">
        <f t="shared" ref="BG6:BO6" si="7">IF(BG7="",NA(),BG7)</f>
        <v>1515.63</v>
      </c>
      <c r="BH6" s="35">
        <f t="shared" si="7"/>
        <v>2743.83</v>
      </c>
      <c r="BI6" s="35">
        <f t="shared" si="7"/>
        <v>2857.23</v>
      </c>
      <c r="BJ6" s="35">
        <f t="shared" si="7"/>
        <v>2679.22</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42.91</v>
      </c>
      <c r="BR6" s="35">
        <f t="shared" ref="BR6:BZ6" si="8">IF(BR7="",NA(),BR7)</f>
        <v>45.51</v>
      </c>
      <c r="BS6" s="35">
        <f t="shared" si="8"/>
        <v>42.1</v>
      </c>
      <c r="BT6" s="35">
        <f t="shared" si="8"/>
        <v>35.729999999999997</v>
      </c>
      <c r="BU6" s="35">
        <f t="shared" si="8"/>
        <v>35.64</v>
      </c>
      <c r="BV6" s="35">
        <f t="shared" si="8"/>
        <v>69.87</v>
      </c>
      <c r="BW6" s="35">
        <f t="shared" si="8"/>
        <v>74.3</v>
      </c>
      <c r="BX6" s="35">
        <f t="shared" si="8"/>
        <v>72.260000000000005</v>
      </c>
      <c r="BY6" s="35">
        <f t="shared" si="8"/>
        <v>71.84</v>
      </c>
      <c r="BZ6" s="35">
        <f t="shared" si="8"/>
        <v>73.36</v>
      </c>
      <c r="CA6" s="34" t="str">
        <f>IF(CA7="","",IF(CA7="-","【-】","【"&amp;SUBSTITUTE(TEXT(CA7,"#,##0.00"),"-","△")&amp;"】"))</f>
        <v>【75.29】</v>
      </c>
      <c r="CB6" s="35">
        <f>IF(CB7="",NA(),CB7)</f>
        <v>396.68</v>
      </c>
      <c r="CC6" s="35">
        <f t="shared" ref="CC6:CK6" si="9">IF(CC7="",NA(),CC7)</f>
        <v>367.66</v>
      </c>
      <c r="CD6" s="35">
        <f t="shared" si="9"/>
        <v>401.6</v>
      </c>
      <c r="CE6" s="35">
        <f t="shared" si="9"/>
        <v>471.95</v>
      </c>
      <c r="CF6" s="35">
        <f t="shared" si="9"/>
        <v>532.16</v>
      </c>
      <c r="CG6" s="35">
        <f t="shared" si="9"/>
        <v>234.96</v>
      </c>
      <c r="CH6" s="35">
        <f t="shared" si="9"/>
        <v>221.81</v>
      </c>
      <c r="CI6" s="35">
        <f t="shared" si="9"/>
        <v>230.02</v>
      </c>
      <c r="CJ6" s="35">
        <f t="shared" si="9"/>
        <v>228.47</v>
      </c>
      <c r="CK6" s="35">
        <f t="shared" si="9"/>
        <v>224.88</v>
      </c>
      <c r="CL6" s="34" t="str">
        <f>IF(CL7="","",IF(CL7="-","【-】","【"&amp;SUBSTITUTE(TEXT(CL7,"#,##0.00"),"-","△")&amp;"】"))</f>
        <v>【215.41】</v>
      </c>
      <c r="CM6" s="35">
        <f>IF(CM7="",NA(),CM7)</f>
        <v>78.03</v>
      </c>
      <c r="CN6" s="34">
        <f t="shared" ref="CN6:CV6" si="10">IF(CN7="",NA(),CN7)</f>
        <v>0</v>
      </c>
      <c r="CO6" s="34">
        <f t="shared" si="10"/>
        <v>0</v>
      </c>
      <c r="CP6" s="35">
        <f t="shared" si="10"/>
        <v>80.150000000000006</v>
      </c>
      <c r="CQ6" s="35">
        <f t="shared" si="10"/>
        <v>74.09</v>
      </c>
      <c r="CR6" s="35">
        <f t="shared" si="10"/>
        <v>42.9</v>
      </c>
      <c r="CS6" s="35">
        <f t="shared" si="10"/>
        <v>43.36</v>
      </c>
      <c r="CT6" s="35">
        <f t="shared" si="10"/>
        <v>42.56</v>
      </c>
      <c r="CU6" s="35">
        <f t="shared" si="10"/>
        <v>42.47</v>
      </c>
      <c r="CV6" s="35">
        <f t="shared" si="10"/>
        <v>42.4</v>
      </c>
      <c r="CW6" s="34" t="str">
        <f>IF(CW7="","",IF(CW7="-","【-】","【"&amp;SUBSTITUTE(TEXT(CW7,"#,##0.00"),"-","△")&amp;"】"))</f>
        <v>【42.90】</v>
      </c>
      <c r="CX6" s="35">
        <f>IF(CX7="",NA(),CX7)</f>
        <v>93.69</v>
      </c>
      <c r="CY6" s="35">
        <f t="shared" ref="CY6:DG6" si="11">IF(CY7="",NA(),CY7)</f>
        <v>94.44</v>
      </c>
      <c r="CZ6" s="35">
        <f t="shared" si="11"/>
        <v>95.11</v>
      </c>
      <c r="DA6" s="35">
        <f t="shared" si="11"/>
        <v>96.07</v>
      </c>
      <c r="DB6" s="35">
        <f t="shared" si="11"/>
        <v>96.52</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0.56999999999999995</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15181</v>
      </c>
      <c r="D7" s="37">
        <v>47</v>
      </c>
      <c r="E7" s="37">
        <v>17</v>
      </c>
      <c r="F7" s="37">
        <v>4</v>
      </c>
      <c r="G7" s="37">
        <v>0</v>
      </c>
      <c r="H7" s="37" t="s">
        <v>99</v>
      </c>
      <c r="I7" s="37" t="s">
        <v>100</v>
      </c>
      <c r="J7" s="37" t="s">
        <v>101</v>
      </c>
      <c r="K7" s="37" t="s">
        <v>102</v>
      </c>
      <c r="L7" s="37" t="s">
        <v>103</v>
      </c>
      <c r="M7" s="37" t="s">
        <v>104</v>
      </c>
      <c r="N7" s="38" t="s">
        <v>105</v>
      </c>
      <c r="O7" s="38" t="s">
        <v>106</v>
      </c>
      <c r="P7" s="38">
        <v>65.239999999999995</v>
      </c>
      <c r="Q7" s="38">
        <v>100</v>
      </c>
      <c r="R7" s="38">
        <v>3635</v>
      </c>
      <c r="S7" s="38">
        <v>1964</v>
      </c>
      <c r="T7" s="38">
        <v>76.5</v>
      </c>
      <c r="U7" s="38">
        <v>25.67</v>
      </c>
      <c r="V7" s="38">
        <v>1263</v>
      </c>
      <c r="W7" s="38">
        <v>0.97</v>
      </c>
      <c r="X7" s="38">
        <v>1302.06</v>
      </c>
      <c r="Y7" s="38">
        <v>50.06</v>
      </c>
      <c r="Z7" s="38">
        <v>49.14</v>
      </c>
      <c r="AA7" s="38">
        <v>49.47</v>
      </c>
      <c r="AB7" s="38">
        <v>48.35</v>
      </c>
      <c r="AC7" s="38">
        <v>51.88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2920.41</v>
      </c>
      <c r="BG7" s="38">
        <v>1515.63</v>
      </c>
      <c r="BH7" s="38">
        <v>2743.83</v>
      </c>
      <c r="BI7" s="38">
        <v>2857.23</v>
      </c>
      <c r="BJ7" s="38">
        <v>2679.22</v>
      </c>
      <c r="BK7" s="38">
        <v>1298.9100000000001</v>
      </c>
      <c r="BL7" s="38">
        <v>1243.71</v>
      </c>
      <c r="BM7" s="38">
        <v>1194.1500000000001</v>
      </c>
      <c r="BN7" s="38">
        <v>1206.79</v>
      </c>
      <c r="BO7" s="38">
        <v>1258.43</v>
      </c>
      <c r="BP7" s="38">
        <v>1260.21</v>
      </c>
      <c r="BQ7" s="38">
        <v>42.91</v>
      </c>
      <c r="BR7" s="38">
        <v>45.51</v>
      </c>
      <c r="BS7" s="38">
        <v>42.1</v>
      </c>
      <c r="BT7" s="38">
        <v>35.729999999999997</v>
      </c>
      <c r="BU7" s="38">
        <v>35.64</v>
      </c>
      <c r="BV7" s="38">
        <v>69.87</v>
      </c>
      <c r="BW7" s="38">
        <v>74.3</v>
      </c>
      <c r="BX7" s="38">
        <v>72.260000000000005</v>
      </c>
      <c r="BY7" s="38">
        <v>71.84</v>
      </c>
      <c r="BZ7" s="38">
        <v>73.36</v>
      </c>
      <c r="CA7" s="38">
        <v>75.290000000000006</v>
      </c>
      <c r="CB7" s="38">
        <v>396.68</v>
      </c>
      <c r="CC7" s="38">
        <v>367.66</v>
      </c>
      <c r="CD7" s="38">
        <v>401.6</v>
      </c>
      <c r="CE7" s="38">
        <v>471.95</v>
      </c>
      <c r="CF7" s="38">
        <v>532.16</v>
      </c>
      <c r="CG7" s="38">
        <v>234.96</v>
      </c>
      <c r="CH7" s="38">
        <v>221.81</v>
      </c>
      <c r="CI7" s="38">
        <v>230.02</v>
      </c>
      <c r="CJ7" s="38">
        <v>228.47</v>
      </c>
      <c r="CK7" s="38">
        <v>224.88</v>
      </c>
      <c r="CL7" s="38">
        <v>215.41</v>
      </c>
      <c r="CM7" s="38">
        <v>78.03</v>
      </c>
      <c r="CN7" s="38">
        <v>0</v>
      </c>
      <c r="CO7" s="38">
        <v>0</v>
      </c>
      <c r="CP7" s="38">
        <v>80.150000000000006</v>
      </c>
      <c r="CQ7" s="38">
        <v>74.09</v>
      </c>
      <c r="CR7" s="38">
        <v>42.9</v>
      </c>
      <c r="CS7" s="38">
        <v>43.36</v>
      </c>
      <c r="CT7" s="38">
        <v>42.56</v>
      </c>
      <c r="CU7" s="38">
        <v>42.47</v>
      </c>
      <c r="CV7" s="38">
        <v>42.4</v>
      </c>
      <c r="CW7" s="38">
        <v>42.9</v>
      </c>
      <c r="CX7" s="38">
        <v>93.69</v>
      </c>
      <c r="CY7" s="38">
        <v>94.44</v>
      </c>
      <c r="CZ7" s="38">
        <v>95.11</v>
      </c>
      <c r="DA7" s="38">
        <v>96.07</v>
      </c>
      <c r="DB7" s="38">
        <v>96.52</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0.56999999999999995</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工藤雄介</cp:lastModifiedBy>
  <dcterms:created xsi:type="dcterms:W3CDTF">2021-12-03T07:48:28Z</dcterms:created>
  <dcterms:modified xsi:type="dcterms:W3CDTF">2022-01-25T12:35:33Z</dcterms:modified>
  <cp:category/>
</cp:coreProperties>
</file>