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S:\総務課\02財政管財係\01 財政フォルダ\★調査報告★\R4\R5.1.23期限　公営企業経営分析（上下水道・宿泊施設）\経営比較分析表（R3決算）\"/>
    </mc:Choice>
  </mc:AlternateContent>
  <xr:revisionPtr revIDLastSave="0" documentId="13_ncr:1_{8CF35C6D-A0A2-42C9-940F-7B627BECDCFF}" xr6:coauthVersionLast="36" xr6:coauthVersionMax="36" xr10:uidLastSave="{00000000-0000-0000-0000-000000000000}"/>
  <workbookProtection workbookAlgorithmName="SHA-512" workbookHashValue="tVQiI5NzvE8Jvl5YN48D7nvunOCbncEsuWujLwPWV4AYObPOia3fDP6ITJwAA9yV145hGOdhdvSZUmMAiH+5TA==" workbookSaltValue="bDVobqiJ4/g9w2e1Zf3h2Q=="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R6" i="5"/>
  <c r="Q6" i="5"/>
  <c r="W10" i="4" s="1"/>
  <c r="P6" i="5"/>
  <c r="P10" i="4" s="1"/>
  <c r="O6" i="5"/>
  <c r="N6" i="5"/>
  <c r="M6" i="5"/>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I10" i="4"/>
  <c r="B10" i="4"/>
  <c r="AT8" i="4"/>
  <c r="AL8" i="4"/>
  <c r="AD8" i="4"/>
  <c r="W8" i="4"/>
  <c r="I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<sst xmlns="http://schemas.openxmlformats.org/spreadsheetml/2006/main" count="233" uniqueCount="118">
  <si>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</si>
  <si>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</si>
  <si>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</si>
  <si>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</si>
  <si>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</si>
  <si>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</si>
  <si>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</si>
  <si>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</si>
  <si>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</si>
  <si>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</si>
  <si>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</si>
  <si>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</si>
  <si>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</si>
  <si>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</si>
  <si>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</si>
  <si>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</si>
  <si>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</si>
  <si>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</si>
  <si>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</si>
  <si>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</si>
  <si>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</si>
  <si>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</si>
  <si>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</si>
  <si>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</si>
  <si>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</si>
  <si>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</si>
  <si>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</si>
  <si>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</si>
  <si>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</si>
  <si>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</si>
  <si>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</si>
  <si>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</si>
  <si>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</si>
  <si>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</si>
  <si>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</si>
  <si>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</si>
  <si>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</si>
  <si>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</si>
  <si>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</si>
  <si>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</si>
  <si>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</si>
  <si>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</si>
  <si>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</si>
  <si>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</si>
  <si>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</si>
  <si>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</si>
  <si>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</si>
  <si>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</si>
  <si>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</si>
  <si>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</si>
  <si>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</si>
  <si>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</si>
  <si>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</si>
  <si>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</si>
  <si>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</si>
  <si>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</si>
  <si>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</si>
  <si>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</si>
  <si>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</si>
  <si>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</si>
  <si>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</si>
  <si>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</si>
  <si>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</si>
  <si>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</si>
  <si>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</si>
  <si>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</si>
  <si>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</si>
  <si>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</si>
  <si>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</si>
  <si>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</si>
  <si>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</si>
  <si>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</si>
  <si>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</si>
  <si>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</si>
  <si>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</si>
  <si>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</si>
  <si>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</si>
  <si>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</si>
  <si>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</si>
  <si>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</si>
  <si>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</si>
  <si>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</si>
  <si>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</si>
  <si>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</si>
  <si>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</si>
  <si>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</si>
  <si>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</si>
  <si>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</si>
  <si>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</si>
  <si>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</si>
  <si>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</si>
  <si>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</si>
  <si>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</si>
  <si>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</si>
  <si>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</si>
  <si>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</si>
  <si>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利尻町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</si>
  <si>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</si>
  <si>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</si>
  <si>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</si>
  <si>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</si>
  <si>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</si>
  <si>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</si>
  <si>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</si>
  <si>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</si>
  <si>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</si>
  <si>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</si>
  <si>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</si>
  <si>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</si>
  <si>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</si>
  <si>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</si>
  <si>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</si>
  <si>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</si>
  <si>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</si>
  <si>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</si>
  <si>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上記の分析により改善すべき課題について次の取組を行う必要があると考える。
　施設等の更新については、計画的かつ継続的に行う必要がある。実施にあたっては、費用負担を軽減するため活用可能な特定財源の確保を検討しながら効率的な事業の実施に取り組む。
　料金収入については、前述のとおり令和２年度に料金改定を実施したところであるが、住民への急激な負担増を強いることはできないため、定期的に見直しを行うと同時に今後も段階的に料金改定を行い、住民への周知や理解の徹底を図る必要がある。　　　　　　　　　　　　　　　　　　　
　過疎化が進む自治体では、独立採算制による経営を行うことは非常に困難になりつつあるが、少しでも一般会計繰入金を縮減し、より健全な経営を行うことが重要であると考える。</t>
    <rPh sb="88" eb="90">
      <t>カツヨウ</t>
    </rPh>
    <rPh sb="90" eb="92">
      <t>カノウ</t>
    </rPh>
    <rPh sb="93" eb="95">
      <t>トクテイ</t>
    </rPh>
    <rPh sb="95" eb="97">
      <t>ザイゲン</t>
    </rPh>
    <rPh sb="98" eb="100">
      <t>カクホ</t>
    </rPh>
    <rPh sb="101" eb="103">
      <t>ケントウ</t>
    </rPh>
    <rPh sb="107" eb="110">
      <t>コウリツテキ</t>
    </rPh>
    <rPh sb="111" eb="113">
      <t>ジギョウ</t>
    </rPh>
    <rPh sb="114" eb="116">
      <t>ジッシ</t>
    </rPh>
    <rPh sb="117" eb="118">
      <t>ト</t>
    </rPh>
    <rPh sb="119" eb="120">
      <t>ク</t>
    </rPh>
    <rPh sb="134" eb="136">
      <t>ゼンジュツ</t>
    </rPh>
    <rPh sb="140" eb="141">
      <t>レイ</t>
    </rPh>
    <rPh sb="141" eb="142">
      <t>ワ</t>
    </rPh>
    <rPh sb="143" eb="145">
      <t>ネンド</t>
    </rPh>
    <rPh sb="146" eb="148">
      <t>リョウキン</t>
    </rPh>
    <rPh sb="148" eb="150">
      <t>カイテイ</t>
    </rPh>
    <rPh sb="151" eb="153">
      <t>ジッシ</t>
    </rPh>
    <rPh sb="201" eb="203">
      <t>コンゴ</t>
    </rPh>
    <rPh sb="204" eb="207">
      <t>ダンカイテキ</t>
    </rPh>
    <rPh sb="262" eb="263">
      <t>スス</t>
    </rPh>
    <phoneticPr fontId="4"/>
  </si>
  <si>
    <r>
      <t>　近年の傾向を見ると、地方債償還金のピークが過ぎたことで償還に係る支出は減少傾向にあるものの、令和２年度から新たな取水井のさく井工事とそれに伴う設備工事を実施しており、新たに多額の地方債の発行を行っている。
　収益的収支比率については、近年人口の減少に伴い、減少傾向にあるため、支出が収入を上回り、一般会計からの繰入金に頼らざるを得ない状況になってきている。そのため、実質的な収入確保の取り組みとして、令和２年度に基本料金の改定を実施したところである。
　</t>
    </r>
    <r>
      <rPr>
        <sz val="11"/>
        <color rgb="FFFF0000"/>
        <rFont val="ＭＳ ゴシック"/>
        <family val="3"/>
        <charset val="128"/>
      </rPr>
      <t>施設利用率は人口減少の影響により令和元年度からの減少が続く一方、施設の数や規模としては、人口の規模に沿っていると考え、有収率は類似団体平均と比較しても高い水準を維持している。　</t>
    </r>
    <r>
      <rPr>
        <sz val="11"/>
        <color theme="1"/>
        <rFont val="ＭＳ ゴシック"/>
        <family val="3"/>
        <charset val="128"/>
      </rPr>
      <t>　
　施設整備については、前述の取水井工事に加え、経年劣化による配水池施設や管路網の老朽化がみられるため、計画的に更新工事を行う必要があるほか、新たな水源整備に係る費用も増大しており、今後給水コストの増大が懸念されるため、財源の確保にはさらなる検討が必要である。　　　　　　　　
　料金収入の面では、令和２年度に料金改定を実施したところであるが、依然として料金設定が類似団体と比べて低く、健全経営のための財源としては不十分であり、更なる料金改定の検討に取り組む。</t>
    </r>
    <rPh sb="28" eb="30">
      <t>ショウカン</t>
    </rPh>
    <rPh sb="31" eb="32">
      <t>カカ</t>
    </rPh>
    <rPh sb="47" eb="49">
      <t>レイワ</t>
    </rPh>
    <rPh sb="50" eb="52">
      <t>ネンド</t>
    </rPh>
    <rPh sb="54" eb="55">
      <t>アラ</t>
    </rPh>
    <rPh sb="57" eb="59">
      <t>シュスイ</t>
    </rPh>
    <rPh sb="59" eb="60">
      <t>イ</t>
    </rPh>
    <rPh sb="63" eb="64">
      <t>イ</t>
    </rPh>
    <rPh sb="64" eb="66">
      <t>コウジ</t>
    </rPh>
    <rPh sb="70" eb="71">
      <t>トモナ</t>
    </rPh>
    <rPh sb="72" eb="74">
      <t>セツビ</t>
    </rPh>
    <rPh sb="74" eb="76">
      <t>コウジ</t>
    </rPh>
    <rPh sb="77" eb="79">
      <t>ジッシ</t>
    </rPh>
    <rPh sb="84" eb="85">
      <t>アラ</t>
    </rPh>
    <rPh sb="87" eb="89">
      <t>タガク</t>
    </rPh>
    <rPh sb="90" eb="93">
      <t>チホウサイ</t>
    </rPh>
    <rPh sb="94" eb="96">
      <t>ハッコウ</t>
    </rPh>
    <rPh sb="97" eb="98">
      <t>オコナ</t>
    </rPh>
    <rPh sb="190" eb="192">
      <t>カクホ</t>
    </rPh>
    <rPh sb="193" eb="194">
      <t>ト</t>
    </rPh>
    <rPh sb="195" eb="196">
      <t>ク</t>
    </rPh>
    <rPh sb="201" eb="202">
      <t>レイ</t>
    </rPh>
    <rPh sb="202" eb="203">
      <t>ワ</t>
    </rPh>
    <rPh sb="204" eb="206">
      <t>ネンド</t>
    </rPh>
    <rPh sb="215" eb="217">
      <t>ジッシ</t>
    </rPh>
    <rPh sb="329" eb="331">
      <t>ゼンジュツ</t>
    </rPh>
    <rPh sb="332" eb="334">
      <t>シュスイ</t>
    </rPh>
    <rPh sb="334" eb="335">
      <t>イ</t>
    </rPh>
    <rPh sb="335" eb="337">
      <t>コウジ</t>
    </rPh>
    <rPh sb="338" eb="339">
      <t>クワ</t>
    </rPh>
    <rPh sb="388" eb="389">
      <t>アラ</t>
    </rPh>
    <rPh sb="391" eb="393">
      <t>スイゲン</t>
    </rPh>
    <rPh sb="393" eb="395">
      <t>セイビ</t>
    </rPh>
    <rPh sb="396" eb="397">
      <t>カカ</t>
    </rPh>
    <rPh sb="398" eb="400">
      <t>ヒヨウ</t>
    </rPh>
    <rPh sb="401" eb="403">
      <t>ゾウダイ</t>
    </rPh>
    <rPh sb="466" eb="467">
      <t>レイ</t>
    </rPh>
    <rPh sb="467" eb="468">
      <t>ワ</t>
    </rPh>
    <rPh sb="469" eb="471">
      <t>ネンド</t>
    </rPh>
    <rPh sb="472" eb="474">
      <t>リョウキン</t>
    </rPh>
    <rPh sb="474" eb="476">
      <t>カイテイ</t>
    </rPh>
    <rPh sb="477" eb="479">
      <t>ジッシ</t>
    </rPh>
    <rPh sb="489" eb="491">
      <t>イゼン</t>
    </rPh>
    <rPh sb="531" eb="532">
      <t>サラ</t>
    </rPh>
    <rPh sb="539" eb="541">
      <t>ケントウ</t>
    </rPh>
    <rPh sb="542" eb="543">
      <t>ト</t>
    </rPh>
    <rPh sb="544" eb="545">
      <t>ク</t>
    </rPh>
    <phoneticPr fontId="4"/>
  </si>
  <si>
    <r>
      <t>　</t>
    </r>
    <r>
      <rPr>
        <sz val="11"/>
        <color rgb="FFFF0000"/>
        <rFont val="ＭＳ ゴシック"/>
        <family val="3"/>
        <charset val="128"/>
      </rPr>
      <t>これまでは道路事業の支障に伴う移設等の事業実施にとどまり、管路の更新については先送りとしてきたため、今後、経年劣化等による老朽管の更新や配水池の更新が必要となってくる見込みであることから、計画的に更新工事を実施する必要がある。</t>
    </r>
    <r>
      <rPr>
        <sz val="11"/>
        <color theme="1"/>
        <rFont val="ＭＳ ゴシック"/>
        <family val="3"/>
        <charset val="128"/>
      </rPr>
      <t>また、大規模な更新や不測の事態に対応できるよう財源の確保が必要なことから、事業の見直しを図り更なる経費の削減に努める。</t>
    </r>
    <rPh sb="6" eb="8">
      <t>ドウロ</t>
    </rPh>
    <rPh sb="8" eb="10">
      <t>ジギョウ</t>
    </rPh>
    <rPh sb="11" eb="13">
      <t>シショウ</t>
    </rPh>
    <rPh sb="14" eb="15">
      <t>トモナ</t>
    </rPh>
    <rPh sb="16" eb="18">
      <t>イセツ</t>
    </rPh>
    <rPh sb="18" eb="19">
      <t>トウ</t>
    </rPh>
    <rPh sb="20" eb="22">
      <t>ジギョウ</t>
    </rPh>
    <rPh sb="22" eb="24">
      <t>ジッシ</t>
    </rPh>
    <rPh sb="30" eb="32">
      <t>カンロ</t>
    </rPh>
    <rPh sb="33" eb="35">
      <t>コウシン</t>
    </rPh>
    <rPh sb="40" eb="42">
      <t>サキオク</t>
    </rPh>
    <rPh sb="51" eb="53">
      <t>コンゴ</t>
    </rPh>
    <rPh sb="84" eb="86">
      <t>ミコ</t>
    </rPh>
    <rPh sb="104" eb="106">
      <t>ジッシ</t>
    </rPh>
    <rPh sb="130" eb="132">
      <t>タイオウ</t>
    </rPh>
    <rPh sb="137" eb="139">
      <t>ザイゲン</t>
    </rPh>
    <rPh sb="143" eb="145">
      <t>ヒツヨウ</t>
    </rPh>
    <rPh sb="151" eb="153">
      <t>ジギョウ</t>
    </rPh>
    <rPh sb="154" eb="156">
      <t>ミナオ</t>
    </rPh>
    <rPh sb="158" eb="159">
      <t>ハカ</t>
    </rPh>
    <rPh sb="160" eb="161">
      <t>サラ</t>
    </rPh>
    <rPh sb="163" eb="165">
      <t>ケイヒ</t>
    </rPh>
    <rPh sb="166" eb="168">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</si>
</sst>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CA-4979-800D-47E2DD961E5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0.39</c:v>
                </c:pt>
                <c:pt idx="3">
                  <c:v>0.61</c:v>
                </c:pt>
                <c:pt idx="4">
                  <c:v>0.4</c:v>
                </c:pt>
              </c:numCache>
            </c:numRef>
          </c:val>
          <c:smooth val="0"/>
          <c:extLst>
            <c:ext xmlns:c16="http://schemas.microsoft.com/office/drawing/2014/chart" uri="{C3380CC4-5D6E-409C-BE32-E72D297353CC}">
              <c16:uniqueId val="{00000001-73CA-4979-800D-47E2DD961E5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67.569999999999993</c:v>
                </c:pt>
                <c:pt idx="1">
                  <c:v>72.77</c:v>
                </c:pt>
                <c:pt idx="2">
                  <c:v>72.739999999999995</c:v>
                </c:pt>
                <c:pt idx="3">
                  <c:v>67.92</c:v>
                </c:pt>
                <c:pt idx="4">
                  <c:v>68.260000000000005</c:v>
                </c:pt>
              </c:numCache>
            </c:numRef>
          </c:val>
          <c:extLst>
            <c:ext xmlns:c16="http://schemas.microsoft.com/office/drawing/2014/chart" uri="{C3380CC4-5D6E-409C-BE32-E72D297353CC}">
              <c16:uniqueId val="{00000000-73CA-40FB-BEEE-4EF8F94C875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48.01</c:v>
                </c:pt>
                <c:pt idx="3">
                  <c:v>49.08</c:v>
                </c:pt>
                <c:pt idx="4">
                  <c:v>51.46</c:v>
                </c:pt>
              </c:numCache>
            </c:numRef>
          </c:val>
          <c:smooth val="0"/>
          <c:extLst>
            <c:ext xmlns:c16="http://schemas.microsoft.com/office/drawing/2014/chart" uri="{C3380CC4-5D6E-409C-BE32-E72D297353CC}">
              <c16:uniqueId val="{00000001-73CA-40FB-BEEE-4EF8F94C875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89.5</c:v>
                </c:pt>
                <c:pt idx="1">
                  <c:v>89.5</c:v>
                </c:pt>
                <c:pt idx="2">
                  <c:v>89.5</c:v>
                </c:pt>
                <c:pt idx="3">
                  <c:v>89.5</c:v>
                </c:pt>
                <c:pt idx="4">
                  <c:v>89.06</c:v>
                </c:pt>
              </c:numCache>
            </c:numRef>
          </c:val>
          <c:extLst>
            <c:ext xmlns:c16="http://schemas.microsoft.com/office/drawing/2014/chart" uri="{C3380CC4-5D6E-409C-BE32-E72D297353CC}">
              <c16:uniqueId val="{00000000-FCF7-4C82-9423-83B3BC69013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72.75</c:v>
                </c:pt>
                <c:pt idx="3">
                  <c:v>71.27</c:v>
                </c:pt>
                <c:pt idx="4">
                  <c:v>68.58</c:v>
                </c:pt>
              </c:numCache>
            </c:numRef>
          </c:val>
          <c:smooth val="0"/>
          <c:extLst>
            <c:ext xmlns:c16="http://schemas.microsoft.com/office/drawing/2014/chart" uri="{C3380CC4-5D6E-409C-BE32-E72D297353CC}">
              <c16:uniqueId val="{00000001-FCF7-4C82-9423-83B3BC69013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78.16</c:v>
                </c:pt>
                <c:pt idx="1">
                  <c:v>74.38</c:v>
                </c:pt>
                <c:pt idx="2">
                  <c:v>73.19</c:v>
                </c:pt>
                <c:pt idx="3">
                  <c:v>70.97</c:v>
                </c:pt>
                <c:pt idx="4">
                  <c:v>67.97</c:v>
                </c:pt>
              </c:numCache>
            </c:numRef>
          </c:val>
          <c:extLst>
            <c:ext xmlns:c16="http://schemas.microsoft.com/office/drawing/2014/chart" uri="{C3380CC4-5D6E-409C-BE32-E72D297353CC}">
              <c16:uniqueId val="{00000000-EBFF-43DA-80FE-2826BB70C1C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75.06</c:v>
                </c:pt>
                <c:pt idx="3">
                  <c:v>73.22</c:v>
                </c:pt>
                <c:pt idx="4">
                  <c:v>69.05</c:v>
                </c:pt>
              </c:numCache>
            </c:numRef>
          </c:val>
          <c:smooth val="0"/>
          <c:extLst>
            <c:ext xmlns:c16="http://schemas.microsoft.com/office/drawing/2014/chart" uri="{C3380CC4-5D6E-409C-BE32-E72D297353CC}">
              <c16:uniqueId val="{00000001-EBFF-43DA-80FE-2826BB70C1C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96-4177-AE55-818FE0812AC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96-4177-AE55-818FE0812AC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34-416D-8B86-AC268AE0CD4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34-416D-8B86-AC268AE0CD4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EC-4D6E-A133-7CB1F3D3A5D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EC-4D6E-A133-7CB1F3D3A5D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1C-4314-8506-973B7E03331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1C-4314-8506-973B7E03331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700.68</c:v>
                </c:pt>
                <c:pt idx="1">
                  <c:v>591.51</c:v>
                </c:pt>
                <c:pt idx="2">
                  <c:v>572.96</c:v>
                </c:pt>
                <c:pt idx="3">
                  <c:v>578.77</c:v>
                </c:pt>
                <c:pt idx="4">
                  <c:v>658.54</c:v>
                </c:pt>
              </c:numCache>
            </c:numRef>
          </c:val>
          <c:extLst>
            <c:ext xmlns:c16="http://schemas.microsoft.com/office/drawing/2014/chart" uri="{C3380CC4-5D6E-409C-BE32-E72D297353CC}">
              <c16:uniqueId val="{00000000-2D8C-4B5C-9194-ED4ABA862EE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1183.92</c:v>
                </c:pt>
                <c:pt idx="3">
                  <c:v>1128.72</c:v>
                </c:pt>
                <c:pt idx="4">
                  <c:v>1125.25</c:v>
                </c:pt>
              </c:numCache>
            </c:numRef>
          </c:val>
          <c:smooth val="0"/>
          <c:extLst>
            <c:ext xmlns:c16="http://schemas.microsoft.com/office/drawing/2014/chart" uri="{C3380CC4-5D6E-409C-BE32-E72D297353CC}">
              <c16:uniqueId val="{00000001-2D8C-4B5C-9194-ED4ABA862EE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67.930000000000007</c:v>
                </c:pt>
                <c:pt idx="1">
                  <c:v>63.45</c:v>
                </c:pt>
                <c:pt idx="2">
                  <c:v>44.11</c:v>
                </c:pt>
                <c:pt idx="3">
                  <c:v>64.55</c:v>
                </c:pt>
                <c:pt idx="4">
                  <c:v>55.49</c:v>
                </c:pt>
              </c:numCache>
            </c:numRef>
          </c:val>
          <c:extLst>
            <c:ext xmlns:c16="http://schemas.microsoft.com/office/drawing/2014/chart" uri="{C3380CC4-5D6E-409C-BE32-E72D297353CC}">
              <c16:uniqueId val="{00000000-1A32-41A3-A796-78E9DF0F846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42.5</c:v>
                </c:pt>
                <c:pt idx="3">
                  <c:v>41.84</c:v>
                </c:pt>
                <c:pt idx="4">
                  <c:v>41.44</c:v>
                </c:pt>
              </c:numCache>
            </c:numRef>
          </c:val>
          <c:smooth val="0"/>
          <c:extLst>
            <c:ext xmlns:c16="http://schemas.microsoft.com/office/drawing/2014/chart" uri="{C3380CC4-5D6E-409C-BE32-E72D297353CC}">
              <c16:uniqueId val="{00000001-1A32-41A3-A796-78E9DF0F846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295.74</c:v>
                </c:pt>
                <c:pt idx="1">
                  <c:v>318.08999999999997</c:v>
                </c:pt>
                <c:pt idx="2">
                  <c:v>452.98</c:v>
                </c:pt>
                <c:pt idx="3">
                  <c:v>355.03</c:v>
                </c:pt>
                <c:pt idx="4">
                  <c:v>407.76</c:v>
                </c:pt>
              </c:numCache>
            </c:numRef>
          </c:val>
          <c:extLst>
            <c:ext xmlns:c16="http://schemas.microsoft.com/office/drawing/2014/chart" uri="{C3380CC4-5D6E-409C-BE32-E72D297353CC}">
              <c16:uniqueId val="{00000000-E827-4A01-BC3E-9360875D902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377.72</c:v>
                </c:pt>
                <c:pt idx="3">
                  <c:v>390.47</c:v>
                </c:pt>
                <c:pt idx="4">
                  <c:v>403.61</c:v>
                </c:pt>
              </c:numCache>
            </c:numRef>
          </c:val>
          <c:smooth val="0"/>
          <c:extLst>
            <c:ext xmlns:c16="http://schemas.microsoft.com/office/drawing/2014/chart" uri="{C3380CC4-5D6E-409C-BE32-E72D297353CC}">
              <c16:uniqueId val="{00000001-E827-4A01-BC3E-9360875D902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利尻町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1931</v>
      </c>
      <c r="AM8" s="37"/>
      <c r="AN8" s="37"/>
      <c r="AO8" s="37"/>
      <c r="AP8" s="37"/>
      <c r="AQ8" s="37"/>
      <c r="AR8" s="37"/>
      <c r="AS8" s="37"/>
      <c r="AT8" s="38">
        <f>データ!$S$6</f>
        <v>76.5</v>
      </c>
      <c r="AU8" s="38"/>
      <c r="AV8" s="38"/>
      <c r="AW8" s="38"/>
      <c r="AX8" s="38"/>
      <c r="AY8" s="38"/>
      <c r="AZ8" s="38"/>
      <c r="BA8" s="38"/>
      <c r="BB8" s="38">
        <f>データ!$T$6</f>
        <v>25.24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100</v>
      </c>
      <c r="Q10" s="38"/>
      <c r="R10" s="38"/>
      <c r="S10" s="38"/>
      <c r="T10" s="38"/>
      <c r="U10" s="38"/>
      <c r="V10" s="38"/>
      <c r="W10" s="37">
        <f>データ!$Q$6</f>
        <v>3740</v>
      </c>
      <c r="X10" s="37"/>
      <c r="Y10" s="37"/>
      <c r="Z10" s="37"/>
      <c r="AA10" s="37"/>
      <c r="AB10" s="37"/>
      <c r="AC10" s="37"/>
      <c r="AD10" s="2"/>
      <c r="AE10" s="2"/>
      <c r="AF10" s="2"/>
      <c r="AG10" s="2"/>
      <c r="AH10" s="2"/>
      <c r="AI10" s="2"/>
      <c r="AJ10" s="2"/>
      <c r="AK10" s="2"/>
      <c r="AL10" s="37">
        <f>データ!$U$6</f>
        <v>1870</v>
      </c>
      <c r="AM10" s="37"/>
      <c r="AN10" s="37"/>
      <c r="AO10" s="37"/>
      <c r="AP10" s="37"/>
      <c r="AQ10" s="37"/>
      <c r="AR10" s="37"/>
      <c r="AS10" s="37"/>
      <c r="AT10" s="38">
        <f>データ!$V$6</f>
        <v>0.76</v>
      </c>
      <c r="AU10" s="38"/>
      <c r="AV10" s="38"/>
      <c r="AW10" s="38"/>
      <c r="AX10" s="38"/>
      <c r="AY10" s="38"/>
      <c r="AZ10" s="38"/>
      <c r="BA10" s="38"/>
      <c r="BB10" s="38">
        <f>データ!$W$6</f>
        <v>2460.5300000000002</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117</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43</v>
      </c>
      <c r="O85" s="13" t="str">
        <f>データ!EN6</f>
        <v>【0.58】</v>
      </c>
    </row>
  </sheetData>
  <sheetProtection algorithmName="SHA-512" hashValue="2L7MWPOd7Ut0cSkAFTyK8U5oXzo33PTzU8GhPVNIpPxvfep7fBpKCscIeA0ZtL5KFGMqLdqkiR29in5/p01MiQ==" saltValue="8dTUnpxIDqXIjcMXqnFw5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15181</v>
      </c>
      <c r="D6" s="20">
        <f t="shared" si="3"/>
        <v>47</v>
      </c>
      <c r="E6" s="20">
        <f t="shared" si="3"/>
        <v>1</v>
      </c>
      <c r="F6" s="20">
        <f t="shared" si="3"/>
        <v>0</v>
      </c>
      <c r="G6" s="20">
        <f t="shared" si="3"/>
        <v>0</v>
      </c>
      <c r="H6" s="20" t="str">
        <f t="shared" si="3"/>
        <v>北海道　利尻町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3740</v>
      </c>
      <c r="R6" s="21">
        <f t="shared" si="3"/>
        <v>1931</v>
      </c>
      <c r="S6" s="21">
        <f t="shared" si="3"/>
        <v>76.5</v>
      </c>
      <c r="T6" s="21">
        <f t="shared" si="3"/>
        <v>25.24</v>
      </c>
      <c r="U6" s="21">
        <f t="shared" si="3"/>
        <v>1870</v>
      </c>
      <c r="V6" s="21">
        <f t="shared" si="3"/>
        <v>0.76</v>
      </c>
      <c r="W6" s="21">
        <f t="shared" si="3"/>
        <v>2460.5300000000002</v>
      </c>
      <c r="X6" s="22">
        <f>IF(X7="",NA(),X7)</f>
        <v>78.16</v>
      </c>
      <c r="Y6" s="22">
        <f t="shared" ref="Y6:AG6" si="4">IF(Y7="",NA(),Y7)</f>
        <v>74.38</v>
      </c>
      <c r="Z6" s="22">
        <f t="shared" si="4"/>
        <v>73.19</v>
      </c>
      <c r="AA6" s="22">
        <f t="shared" si="4"/>
        <v>70.97</v>
      </c>
      <c r="AB6" s="22">
        <f t="shared" si="4"/>
        <v>67.97</v>
      </c>
      <c r="AC6" s="22">
        <f t="shared" si="4"/>
        <v>78.510000000000005</v>
      </c>
      <c r="AD6" s="22">
        <f t="shared" si="4"/>
        <v>77.91</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700.68</v>
      </c>
      <c r="BF6" s="22">
        <f t="shared" ref="BF6:BN6" si="7">IF(BF7="",NA(),BF7)</f>
        <v>591.51</v>
      </c>
      <c r="BG6" s="22">
        <f t="shared" si="7"/>
        <v>572.96</v>
      </c>
      <c r="BH6" s="22">
        <f t="shared" si="7"/>
        <v>578.77</v>
      </c>
      <c r="BI6" s="22">
        <f t="shared" si="7"/>
        <v>658.54</v>
      </c>
      <c r="BJ6" s="22">
        <f t="shared" si="7"/>
        <v>1061.58</v>
      </c>
      <c r="BK6" s="22">
        <f t="shared" si="7"/>
        <v>1007.7</v>
      </c>
      <c r="BL6" s="22">
        <f t="shared" si="7"/>
        <v>1183.92</v>
      </c>
      <c r="BM6" s="22">
        <f t="shared" si="7"/>
        <v>1128.72</v>
      </c>
      <c r="BN6" s="22">
        <f t="shared" si="7"/>
        <v>1125.25</v>
      </c>
      <c r="BO6" s="21" t="str">
        <f>IF(BO7="","",IF(BO7="-","【-】","【"&amp;SUBSTITUTE(TEXT(BO7,"#,##0.00"),"-","△")&amp;"】"))</f>
        <v>【940.88】</v>
      </c>
      <c r="BP6" s="22">
        <f>IF(BP7="",NA(),BP7)</f>
        <v>67.930000000000007</v>
      </c>
      <c r="BQ6" s="22">
        <f t="shared" ref="BQ6:BY6" si="8">IF(BQ7="",NA(),BQ7)</f>
        <v>63.45</v>
      </c>
      <c r="BR6" s="22">
        <f t="shared" si="8"/>
        <v>44.11</v>
      </c>
      <c r="BS6" s="22">
        <f t="shared" si="8"/>
        <v>64.55</v>
      </c>
      <c r="BT6" s="22">
        <f t="shared" si="8"/>
        <v>55.49</v>
      </c>
      <c r="BU6" s="22">
        <f t="shared" si="8"/>
        <v>58.52</v>
      </c>
      <c r="BV6" s="22">
        <f t="shared" si="8"/>
        <v>59.22</v>
      </c>
      <c r="BW6" s="22">
        <f t="shared" si="8"/>
        <v>42.5</v>
      </c>
      <c r="BX6" s="22">
        <f t="shared" si="8"/>
        <v>41.84</v>
      </c>
      <c r="BY6" s="22">
        <f t="shared" si="8"/>
        <v>41.44</v>
      </c>
      <c r="BZ6" s="21" t="str">
        <f>IF(BZ7="","",IF(BZ7="-","【-】","【"&amp;SUBSTITUTE(TEXT(BZ7,"#,##0.00"),"-","△")&amp;"】"))</f>
        <v>【54.59】</v>
      </c>
      <c r="CA6" s="22">
        <f>IF(CA7="",NA(),CA7)</f>
        <v>295.74</v>
      </c>
      <c r="CB6" s="22">
        <f t="shared" ref="CB6:CJ6" si="9">IF(CB7="",NA(),CB7)</f>
        <v>318.08999999999997</v>
      </c>
      <c r="CC6" s="22">
        <f t="shared" si="9"/>
        <v>452.98</v>
      </c>
      <c r="CD6" s="22">
        <f t="shared" si="9"/>
        <v>355.03</v>
      </c>
      <c r="CE6" s="22">
        <f t="shared" si="9"/>
        <v>407.76</v>
      </c>
      <c r="CF6" s="22">
        <f t="shared" si="9"/>
        <v>296.3</v>
      </c>
      <c r="CG6" s="22">
        <f t="shared" si="9"/>
        <v>292.89999999999998</v>
      </c>
      <c r="CH6" s="22">
        <f t="shared" si="9"/>
        <v>377.72</v>
      </c>
      <c r="CI6" s="22">
        <f t="shared" si="9"/>
        <v>390.47</v>
      </c>
      <c r="CJ6" s="22">
        <f t="shared" si="9"/>
        <v>403.61</v>
      </c>
      <c r="CK6" s="21" t="str">
        <f>IF(CK7="","",IF(CK7="-","【-】","【"&amp;SUBSTITUTE(TEXT(CK7,"#,##0.00"),"-","△")&amp;"】"))</f>
        <v>【301.20】</v>
      </c>
      <c r="CL6" s="22">
        <f>IF(CL7="",NA(),CL7)</f>
        <v>67.569999999999993</v>
      </c>
      <c r="CM6" s="22">
        <f t="shared" ref="CM6:CU6" si="10">IF(CM7="",NA(),CM7)</f>
        <v>72.77</v>
      </c>
      <c r="CN6" s="22">
        <f t="shared" si="10"/>
        <v>72.739999999999995</v>
      </c>
      <c r="CO6" s="22">
        <f t="shared" si="10"/>
        <v>67.92</v>
      </c>
      <c r="CP6" s="22">
        <f t="shared" si="10"/>
        <v>68.260000000000005</v>
      </c>
      <c r="CQ6" s="22">
        <f t="shared" si="10"/>
        <v>57.3</v>
      </c>
      <c r="CR6" s="22">
        <f t="shared" si="10"/>
        <v>56.76</v>
      </c>
      <c r="CS6" s="22">
        <f t="shared" si="10"/>
        <v>48.01</v>
      </c>
      <c r="CT6" s="22">
        <f t="shared" si="10"/>
        <v>49.08</v>
      </c>
      <c r="CU6" s="22">
        <f t="shared" si="10"/>
        <v>51.46</v>
      </c>
      <c r="CV6" s="21" t="str">
        <f>IF(CV7="","",IF(CV7="-","【-】","【"&amp;SUBSTITUTE(TEXT(CV7,"#,##0.00"),"-","△")&amp;"】"))</f>
        <v>【56.42】</v>
      </c>
      <c r="CW6" s="22">
        <f>IF(CW7="",NA(),CW7)</f>
        <v>89.5</v>
      </c>
      <c r="CX6" s="22">
        <f t="shared" ref="CX6:DF6" si="11">IF(CX7="",NA(),CX7)</f>
        <v>89.5</v>
      </c>
      <c r="CY6" s="22">
        <f t="shared" si="11"/>
        <v>89.5</v>
      </c>
      <c r="CZ6" s="22">
        <f t="shared" si="11"/>
        <v>89.5</v>
      </c>
      <c r="DA6" s="22">
        <f t="shared" si="11"/>
        <v>89.06</v>
      </c>
      <c r="DB6" s="22">
        <f t="shared" si="11"/>
        <v>72.42</v>
      </c>
      <c r="DC6" s="22">
        <f t="shared" si="11"/>
        <v>73.069999999999993</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0.53</v>
      </c>
      <c r="EK6" s="22">
        <f t="shared" si="14"/>
        <v>0.39</v>
      </c>
      <c r="EL6" s="22">
        <f t="shared" si="14"/>
        <v>0.61</v>
      </c>
      <c r="EM6" s="22">
        <f t="shared" si="14"/>
        <v>0.4</v>
      </c>
      <c r="EN6" s="21" t="str">
        <f>IF(EN7="","",IF(EN7="-","【-】","【"&amp;SUBSTITUTE(TEXT(EN7,"#,##0.00"),"-","△")&amp;"】"))</f>
        <v>【0.58】</v>
      </c>
    </row>
    <row r="7" spans="1:144" s="23" customFormat="1" x14ac:dyDescent="0.15">
      <c r="A7" s="15"/>
      <c r="B7" s="24">
        <v>2021</v>
      </c>
      <c r="C7" s="24">
        <v>15181</v>
      </c>
      <c r="D7" s="24">
        <v>47</v>
      </c>
      <c r="E7" s="24">
        <v>1</v>
      </c>
      <c r="F7" s="24">
        <v>0</v>
      </c>
      <c r="G7" s="24">
        <v>0</v>
      </c>
      <c r="H7" s="24" t="s">
        <v>96</v>
      </c>
      <c r="I7" s="24" t="s">
        <v>97</v>
      </c>
      <c r="J7" s="24" t="s">
        <v>98</v>
      </c>
      <c r="K7" s="24" t="s">
        <v>99</v>
      </c>
      <c r="L7" s="24" t="s">
        <v>100</v>
      </c>
      <c r="M7" s="24" t="s">
        <v>101</v>
      </c>
      <c r="N7" s="25" t="s">
        <v>102</v>
      </c>
      <c r="O7" s="25" t="s">
        <v>103</v>
      </c>
      <c r="P7" s="25">
        <v>100</v>
      </c>
      <c r="Q7" s="25">
        <v>3740</v>
      </c>
      <c r="R7" s="25">
        <v>1931</v>
      </c>
      <c r="S7" s="25">
        <v>76.5</v>
      </c>
      <c r="T7" s="25">
        <v>25.24</v>
      </c>
      <c r="U7" s="25">
        <v>1870</v>
      </c>
      <c r="V7" s="25">
        <v>0.76</v>
      </c>
      <c r="W7" s="25">
        <v>2460.5300000000002</v>
      </c>
      <c r="X7" s="25">
        <v>78.16</v>
      </c>
      <c r="Y7" s="25">
        <v>74.38</v>
      </c>
      <c r="Z7" s="25">
        <v>73.19</v>
      </c>
      <c r="AA7" s="25">
        <v>70.97</v>
      </c>
      <c r="AB7" s="25">
        <v>67.97</v>
      </c>
      <c r="AC7" s="25">
        <v>78.510000000000005</v>
      </c>
      <c r="AD7" s="25">
        <v>77.91</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700.68</v>
      </c>
      <c r="BF7" s="25">
        <v>591.51</v>
      </c>
      <c r="BG7" s="25">
        <v>572.96</v>
      </c>
      <c r="BH7" s="25">
        <v>578.77</v>
      </c>
      <c r="BI7" s="25">
        <v>658.54</v>
      </c>
      <c r="BJ7" s="25">
        <v>1061.58</v>
      </c>
      <c r="BK7" s="25">
        <v>1007.7</v>
      </c>
      <c r="BL7" s="25">
        <v>1183.92</v>
      </c>
      <c r="BM7" s="25">
        <v>1128.72</v>
      </c>
      <c r="BN7" s="25">
        <v>1125.25</v>
      </c>
      <c r="BO7" s="25">
        <v>940.88</v>
      </c>
      <c r="BP7" s="25">
        <v>67.930000000000007</v>
      </c>
      <c r="BQ7" s="25">
        <v>63.45</v>
      </c>
      <c r="BR7" s="25">
        <v>44.11</v>
      </c>
      <c r="BS7" s="25">
        <v>64.55</v>
      </c>
      <c r="BT7" s="25">
        <v>55.49</v>
      </c>
      <c r="BU7" s="25">
        <v>58.52</v>
      </c>
      <c r="BV7" s="25">
        <v>59.22</v>
      </c>
      <c r="BW7" s="25">
        <v>42.5</v>
      </c>
      <c r="BX7" s="25">
        <v>41.84</v>
      </c>
      <c r="BY7" s="25">
        <v>41.44</v>
      </c>
      <c r="BZ7" s="25">
        <v>54.59</v>
      </c>
      <c r="CA7" s="25">
        <v>295.74</v>
      </c>
      <c r="CB7" s="25">
        <v>318.08999999999997</v>
      </c>
      <c r="CC7" s="25">
        <v>452.98</v>
      </c>
      <c r="CD7" s="25">
        <v>355.03</v>
      </c>
      <c r="CE7" s="25">
        <v>407.76</v>
      </c>
      <c r="CF7" s="25">
        <v>296.3</v>
      </c>
      <c r="CG7" s="25">
        <v>292.89999999999998</v>
      </c>
      <c r="CH7" s="25">
        <v>377.72</v>
      </c>
      <c r="CI7" s="25">
        <v>390.47</v>
      </c>
      <c r="CJ7" s="25">
        <v>403.61</v>
      </c>
      <c r="CK7" s="25">
        <v>301.2</v>
      </c>
      <c r="CL7" s="25">
        <v>67.569999999999993</v>
      </c>
      <c r="CM7" s="25">
        <v>72.77</v>
      </c>
      <c r="CN7" s="25">
        <v>72.739999999999995</v>
      </c>
      <c r="CO7" s="25">
        <v>67.92</v>
      </c>
      <c r="CP7" s="25">
        <v>68.260000000000005</v>
      </c>
      <c r="CQ7" s="25">
        <v>57.3</v>
      </c>
      <c r="CR7" s="25">
        <v>56.76</v>
      </c>
      <c r="CS7" s="25">
        <v>48.01</v>
      </c>
      <c r="CT7" s="25">
        <v>49.08</v>
      </c>
      <c r="CU7" s="25">
        <v>51.46</v>
      </c>
      <c r="CV7" s="25">
        <v>56.42</v>
      </c>
      <c r="CW7" s="25">
        <v>89.5</v>
      </c>
      <c r="CX7" s="25">
        <v>89.5</v>
      </c>
      <c r="CY7" s="25">
        <v>89.5</v>
      </c>
      <c r="CZ7" s="25">
        <v>89.5</v>
      </c>
      <c r="DA7" s="25">
        <v>89.06</v>
      </c>
      <c r="DB7" s="25">
        <v>72.42</v>
      </c>
      <c r="DC7" s="25">
        <v>73.069999999999993</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0.53</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工藤雄介</cp:lastModifiedBy>
  <dcterms:created xsi:type="dcterms:W3CDTF">2022-12-01T01:08:22Z</dcterms:created>
  <dcterms:modified xsi:type="dcterms:W3CDTF">2023-02-08T13:54:14Z</dcterms:modified>
  <cp:category/>
</cp:coreProperties>
</file>