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4\R5.1.23期限　公営企業経営分析（上下水道・宿泊施設）\経営比較分析表（R3決算）\"/>
    </mc:Choice>
  </mc:AlternateContent>
  <xr:revisionPtr revIDLastSave="0" documentId="13_ncr:1_{4BA2728A-5847-40F7-9ECF-4BB83387EE3F}" xr6:coauthVersionLast="36" xr6:coauthVersionMax="36" xr10:uidLastSave="{00000000-0000-0000-0000-000000000000}"/>
  <workbookProtection workbookAlgorithmName="SHA-512" workbookHashValue="OGNisdl0PqDudhWnuXNnxSaFB11PuiLcgsaaCWJaMv49psH7K43g5jTI4uyxXucQ5+1HdnYT/LVeXj8wmbnz+Q==" workbookSaltValue="esxZJAcHSCwNfi1BddcGJ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W10" i="4"/>
  <c r="BB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<sst xmlns="http://schemas.openxmlformats.org/spreadsheetml/2006/main" count="236" uniqueCount="120">
  <si>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</si>
  <si>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</si>
  <si>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</si>
  <si>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</si>
  <si>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</si>
  <si>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</si>
  <si>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</si>
  <si>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</si>
  <si>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</si>
  <si>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</si>
  <si>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</si>
  <si>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</si>
  <si>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</si>
  <si>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</si>
  <si>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</si>
  <si>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</si>
  <si>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</si>
  <si>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</si>
  <si>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</si>
  <si>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</si>
  <si>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</si>
  <si>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</si>
  <si>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</si>
  <si>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</si>
  <si>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</si>
  <si>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</si>
  <si>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</si>
  <si>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</si>
  <si>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</si>
  <si>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</si>
  <si>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</si>
  <si>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</si>
  <si>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</si>
  <si>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</si>
  <si>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</si>
  <si>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</si>
  <si>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</si>
  <si>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</si>
  <si>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</si>
  <si>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</si>
  <si>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</si>
  <si>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</si>
  <si>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</si>
  <si>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</si>
  <si>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</si>
  <si>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</si>
  <si>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</si>
  <si>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</si>
  <si>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</si>
  <si>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</si>
  <si>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</si>
  <si>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</si>
  <si>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</si>
  <si>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</si>
  <si>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</si>
  <si>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</si>
  <si>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</si>
  <si>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</si>
  <si>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</si>
  <si>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</si>
  <si>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</si>
  <si>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</si>
  <si>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</si>
  <si>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</si>
  <si>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</si>
  <si>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</si>
  <si>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</si>
  <si>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</si>
  <si>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</si>
  <si>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</si>
  <si>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</si>
  <si>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</si>
  <si>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</si>
  <si>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</si>
  <si>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</si>
  <si>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</si>
  <si>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</si>
  <si>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</si>
  <si>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</si>
  <si>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</si>
  <si>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</si>
  <si>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</si>
  <si>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</si>
  <si>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</si>
  <si>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</si>
  <si>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</si>
  <si>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</si>
  <si>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</si>
  <si>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</si>
  <si>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</si>
  <si>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</si>
  <si>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</si>
  <si>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</si>
  <si>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</si>
  <si>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</si>
  <si>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</si>
  <si>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</si>
  <si>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</si>
  <si>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</si>
  <si>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</si>
  <si>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</si>
  <si>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</si>
  <si>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</si>
  <si>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</si>
  <si>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</si>
  <si>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</si>
  <si>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</si>
  <si>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</si>
  <si>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</si>
  <si>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</si>
  <si>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</si>
  <si>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</si>
  <si>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</si>
  <si>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</si>
  <si>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</si>
  <si>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</si>
  <si>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</si>
  <si>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単価が全国類似団体に比べ低く、人口減少及び財政状況の逼迫化により投資余力が減退していく見込である。また、経費回収率についても類似団体平均と比較すると非常に低く、汚水処理に係る費用が使用料収入で賄うことができていない状況にある。処理区域内人口が少なく、年々減少傾向にあることも一因ではあるが、ここ数年では下水道施設の老朽化等による経費の増加により汚水処理原価が増加していることから、今後、経年劣化や老朽化による施設の更新等により更なる汚水処理原価の増加が見込まれる。更にR4以降からマンホールポンプ施設の大規模な更新が控えており、整備に係る費用が更に増加する見込みである。また、収入規模と比較して企業債残高が過大になっていることから、事業の見直しによる企業債の発行抑制に取り組む。また令和２年度に使用料の改定を実施したところであるが、今後も一層の経営安定と収支の安定を図るため、適正な使用料の改定を定期的に実施し、収入の更なる確保に努める。</t>
    <rPh sb="11" eb="13">
      <t>ダンタイ</t>
    </rPh>
    <rPh sb="236" eb="237">
      <t>サラ</t>
    </rPh>
    <rPh sb="240" eb="242">
      <t>イコウ</t>
    </rPh>
    <rPh sb="252" eb="254">
      <t>シセツ</t>
    </rPh>
    <rPh sb="255" eb="258">
      <t>ダイキボ</t>
    </rPh>
    <rPh sb="259" eb="261">
      <t>コウシン</t>
    </rPh>
    <rPh sb="262" eb="263">
      <t>ヒカ</t>
    </rPh>
    <rPh sb="268" eb="270">
      <t>セイビ</t>
    </rPh>
    <rPh sb="271" eb="272">
      <t>カカ</t>
    </rPh>
    <rPh sb="273" eb="275">
      <t>ヒヨウ</t>
    </rPh>
    <rPh sb="276" eb="277">
      <t>サラ</t>
    </rPh>
    <rPh sb="278" eb="280">
      <t>ゾウカ</t>
    </rPh>
    <rPh sb="282" eb="284">
      <t>ミコ</t>
    </rPh>
    <phoneticPr fontId="4"/>
  </si>
  <si>
    <t>　漁業集落排水の管渠については、法定耐用年数が経過するまで期間があるため、計画的な更新が必要な時期は未定であるが、クリーンセンター等の経年劣化による施設の更新及びマンホールポンプ施設の大規模な更新が必要となってきているため、令和２年度に策定した施設の管理・更新及び投資の平準化を最適化する漁業集落排水施設機能保全計画を基に、施設の効率的かつ安定的な更新整備に取り組む。</t>
    <rPh sb="79" eb="80">
      <t>オヨ</t>
    </rPh>
    <rPh sb="89" eb="91">
      <t>シセツ</t>
    </rPh>
    <rPh sb="92" eb="95">
      <t>ダイキボ</t>
    </rPh>
    <rPh sb="96" eb="98">
      <t>コウシン</t>
    </rPh>
    <rPh sb="112" eb="113">
      <t>レイ</t>
    </rPh>
    <rPh sb="113" eb="114">
      <t>ワ</t>
    </rPh>
    <rPh sb="115" eb="117">
      <t>ネンド</t>
    </rPh>
    <rPh sb="118" eb="120">
      <t>サクテイ</t>
    </rPh>
    <rPh sb="152" eb="154">
      <t>キノウ</t>
    </rPh>
    <rPh sb="159" eb="160">
      <t>モト</t>
    </rPh>
    <rPh sb="162" eb="164">
      <t>シセツ</t>
    </rPh>
    <rPh sb="165" eb="168">
      <t>コウリツテキ</t>
    </rPh>
    <rPh sb="179" eb="180">
      <t>ト</t>
    </rPh>
    <rPh sb="181" eb="182">
      <t>ク</t>
    </rPh>
    <phoneticPr fontId="4"/>
  </si>
  <si>
    <t>　令和２年度に使用料の改定を実施したところであるが、人口減少による使用料減収の影響に加え、施設の維持管理に係る費用が年々増加傾向にあるため、経営状況は逼迫化しており、投資余力が減退の方向にある。また、使用料以外の収入に依存している部分が大きく、経費回収率は平均を大きく下回っており、今後は収納率の向上に向けた取り組みや、適正かつ定期的な使用料改定及び計画的な維持管理・改築更新を行い、住民に対する良質な下水道サービス提供の持続性を確保するとともに、汚水処理費の削減を図り、健全で効率的な経営に努める。</t>
    <rPh sb="1" eb="3">
      <t>レイワ</t>
    </rPh>
    <rPh sb="4" eb="6">
      <t>ネンド</t>
    </rPh>
    <rPh sb="7" eb="10">
      <t>シヨウリョウ</t>
    </rPh>
    <rPh sb="11" eb="13">
      <t>カイテイ</t>
    </rPh>
    <rPh sb="14" eb="16">
      <t>ジッシ</t>
    </rPh>
    <rPh sb="36" eb="38">
      <t>ゲンシュウ</t>
    </rPh>
    <rPh sb="39" eb="41">
      <t>エイキョウ</t>
    </rPh>
    <rPh sb="42" eb="43">
      <t>クワ</t>
    </rPh>
    <rPh sb="45" eb="47">
      <t>シセツ</t>
    </rPh>
    <rPh sb="48" eb="50">
      <t>イジ</t>
    </rPh>
    <rPh sb="50" eb="52">
      <t>カンリ</t>
    </rPh>
    <rPh sb="53" eb="54">
      <t>カカ</t>
    </rPh>
    <rPh sb="55" eb="57">
      <t>ヒヨウ</t>
    </rPh>
    <rPh sb="58" eb="60">
      <t>ネンネン</t>
    </rPh>
    <rPh sb="60" eb="62">
      <t>ゾウカ</t>
    </rPh>
    <rPh sb="62" eb="64">
      <t>ケイコウ</t>
    </rPh>
    <rPh sb="70" eb="72">
      <t>ケイエイ</t>
    </rPh>
    <rPh sb="72" eb="74">
      <t>ジョウキョウ</t>
    </rPh>
    <rPh sb="131" eb="132">
      <t>オオ</t>
    </rPh>
    <rPh sb="160" eb="162">
      <t>テキセイ</t>
    </rPh>
    <rPh sb="164" eb="167">
      <t>テイキテキ</t>
    </rPh>
    <rPh sb="175" eb="178">
      <t>ケイカクテキ</t>
    </rPh>
    <rPh sb="233" eb="234">
      <t>ハカ</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</si>
</sst>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72-4390-BED0-35CA405A2B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5C72-4390-BED0-35CA405A2B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66.989999999999995</c:v>
                </c:pt>
                <c:pt idx="1">
                  <c:v>66.989999999999995</c:v>
                </c:pt>
                <c:pt idx="2">
                  <c:v>65.53</c:v>
                </c:pt>
                <c:pt idx="3">
                  <c:v>62.62</c:v>
                </c:pt>
                <c:pt idx="4">
                  <c:v>62.62</c:v>
                </c:pt>
              </c:numCache>
            </c:numRef>
          </c:val>
          <c:extLst>
            <c:ext xmlns:c16="http://schemas.microsoft.com/office/drawing/2014/chart" uri="{C3380CC4-5D6E-409C-BE32-E72D297353CC}">
              <c16:uniqueId val="{00000000-E6CE-4291-BD86-AFDDD07EA9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E6CE-4291-BD86-AFDDD07EA9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85.52</c:v>
                </c:pt>
                <c:pt idx="1">
                  <c:v>86.82</c:v>
                </c:pt>
                <c:pt idx="2">
                  <c:v>86.45</c:v>
                </c:pt>
                <c:pt idx="3">
                  <c:v>87.34</c:v>
                </c:pt>
                <c:pt idx="4">
                  <c:v>88.4</c:v>
                </c:pt>
              </c:numCache>
            </c:numRef>
          </c:val>
          <c:extLst>
            <c:ext xmlns:c16="http://schemas.microsoft.com/office/drawing/2014/chart" uri="{C3380CC4-5D6E-409C-BE32-E72D297353CC}">
              <c16:uniqueId val="{00000000-32C4-4C73-B12D-9C09B6E7CC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32C4-4C73-B12D-9C09B6E7CC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51.58</c:v>
                </c:pt>
                <c:pt idx="1">
                  <c:v>53.19</c:v>
                </c:pt>
                <c:pt idx="2">
                  <c:v>57.56</c:v>
                </c:pt>
                <c:pt idx="3">
                  <c:v>60.09</c:v>
                </c:pt>
                <c:pt idx="4">
                  <c:v>48.56</c:v>
                </c:pt>
              </c:numCache>
            </c:numRef>
          </c:val>
          <c:extLst>
            <c:ext xmlns:c16="http://schemas.microsoft.com/office/drawing/2014/chart" uri="{C3380CC4-5D6E-409C-BE32-E72D297353CC}">
              <c16:uniqueId val="{00000000-68AD-42F8-8AC9-B1E41A9000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D-42F8-8AC9-B1E41A9000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5-4704-BF3B-76EAA76E74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5-4704-BF3B-76EAA76E74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94-4767-B7EF-E6E2DD7C2D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4-4767-B7EF-E6E2DD7C2D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9-4FD9-8457-5F1F3596E7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9-4FD9-8457-5F1F3596E7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E-4AE4-9C56-68DB8B44E6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E-4AE4-9C56-68DB8B44E6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6554.51</c:v>
                </c:pt>
                <c:pt idx="1">
                  <c:v>5776</c:v>
                </c:pt>
                <c:pt idx="2">
                  <c:v>6065.41</c:v>
                </c:pt>
                <c:pt idx="3">
                  <c:v>5347.05</c:v>
                </c:pt>
                <c:pt idx="4">
                  <c:v>5169.75</c:v>
                </c:pt>
              </c:numCache>
            </c:numRef>
          </c:val>
          <c:extLst>
            <c:ext xmlns:c16="http://schemas.microsoft.com/office/drawing/2014/chart" uri="{C3380CC4-5D6E-409C-BE32-E72D297353CC}">
              <c16:uniqueId val="{00000000-229B-4875-B28E-8427C832AA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229B-4875-B28E-8427C832AA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20.92</c:v>
                </c:pt>
                <c:pt idx="1">
                  <c:v>20.81</c:v>
                </c:pt>
                <c:pt idx="2">
                  <c:v>16.28</c:v>
                </c:pt>
                <c:pt idx="3">
                  <c:v>18.52</c:v>
                </c:pt>
                <c:pt idx="4">
                  <c:v>20.36</c:v>
                </c:pt>
              </c:numCache>
            </c:numRef>
          </c:val>
          <c:extLst>
            <c:ext xmlns:c16="http://schemas.microsoft.com/office/drawing/2014/chart" uri="{C3380CC4-5D6E-409C-BE32-E72D297353CC}">
              <c16:uniqueId val="{00000000-F655-499D-93C9-7CB49F4670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F655-499D-93C9-7CB49F4670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845.5</c:v>
                </c:pt>
                <c:pt idx="1">
                  <c:v>839.53</c:v>
                </c:pt>
                <c:pt idx="2">
                  <c:v>1082.3900000000001</c:v>
                </c:pt>
                <c:pt idx="3">
                  <c:v>1091.29</c:v>
                </c:pt>
                <c:pt idx="4">
                  <c:v>862.12</c:v>
                </c:pt>
              </c:numCache>
            </c:numRef>
          </c:val>
          <c:extLst>
            <c:ext xmlns:c16="http://schemas.microsoft.com/office/drawing/2014/chart" uri="{C3380CC4-5D6E-409C-BE32-E72D297353CC}">
              <c16:uniqueId val="{00000000-D37D-4958-812F-D719D8AA59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D37D-4958-812F-D719D8AA59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利尻町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1931</v>
      </c>
      <c r="AM8" s="54"/>
      <c r="AN8" s="54"/>
      <c r="AO8" s="54"/>
      <c r="AP8" s="54"/>
      <c r="AQ8" s="54"/>
      <c r="AR8" s="54"/>
      <c r="AS8" s="54"/>
      <c r="AT8" s="53">
        <f>データ!T6</f>
        <v>76.5</v>
      </c>
      <c r="AU8" s="53"/>
      <c r="AV8" s="53"/>
      <c r="AW8" s="53"/>
      <c r="AX8" s="53"/>
      <c r="AY8" s="53"/>
      <c r="AZ8" s="53"/>
      <c r="BA8" s="53"/>
      <c r="BB8" s="53">
        <f>データ!U6</f>
        <v>25.24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29.04</v>
      </c>
      <c r="Q10" s="53"/>
      <c r="R10" s="53"/>
      <c r="S10" s="53"/>
      <c r="T10" s="53"/>
      <c r="U10" s="53"/>
      <c r="V10" s="53"/>
      <c r="W10" s="53">
        <f>データ!Q6</f>
        <v>100</v>
      </c>
      <c r="X10" s="53"/>
      <c r="Y10" s="53"/>
      <c r="Z10" s="53"/>
      <c r="AA10" s="53"/>
      <c r="AB10" s="53"/>
      <c r="AC10" s="53"/>
      <c r="AD10" s="54">
        <f>データ!R6</f>
        <v>3635</v>
      </c>
      <c r="AE10" s="54"/>
      <c r="AF10" s="54"/>
      <c r="AG10" s="54"/>
      <c r="AH10" s="54"/>
      <c r="AI10" s="54"/>
      <c r="AJ10" s="54"/>
      <c r="AK10" s="2"/>
      <c r="AL10" s="54">
        <f>データ!V6</f>
        <v>543</v>
      </c>
      <c r="AM10" s="54"/>
      <c r="AN10" s="54"/>
      <c r="AO10" s="54"/>
      <c r="AP10" s="54"/>
      <c r="AQ10" s="54"/>
      <c r="AR10" s="54"/>
      <c r="AS10" s="54"/>
      <c r="AT10" s="53">
        <f>データ!W6</f>
        <v>0.39</v>
      </c>
      <c r="AU10" s="53"/>
      <c r="AV10" s="53"/>
      <c r="AW10" s="53"/>
      <c r="AX10" s="53"/>
      <c r="AY10" s="53"/>
      <c r="AZ10" s="53"/>
      <c r="BA10" s="53"/>
      <c r="BB10" s="53">
        <f>データ!X6</f>
        <v>1392.31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B+EFv3wSmw336NysqHWSL95iPE/q2Ox/bWkSPo6Q7qY/Voxfv7AdDcQCYymwoikmqvLmlptOQVTQZ+v0qe7gkg==" saltValue="yU8X3uwg2wO8Y7+Mm+H2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15181</v>
      </c>
      <c r="D6" s="19">
        <f t="shared" si="3"/>
        <v>47</v>
      </c>
      <c r="E6" s="19">
        <f t="shared" si="3"/>
        <v>17</v>
      </c>
      <c r="F6" s="19">
        <f t="shared" si="3"/>
        <v>6</v>
      </c>
      <c r="G6" s="19">
        <f t="shared" si="3"/>
        <v>0</v>
      </c>
      <c r="H6" s="19" t="str">
        <f t="shared" si="3"/>
        <v>北海道　利尻町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29.04</v>
      </c>
      <c r="Q6" s="20">
        <f t="shared" si="3"/>
        <v>100</v>
      </c>
      <c r="R6" s="20">
        <f t="shared" si="3"/>
        <v>3635</v>
      </c>
      <c r="S6" s="20">
        <f t="shared" si="3"/>
        <v>1931</v>
      </c>
      <c r="T6" s="20">
        <f t="shared" si="3"/>
        <v>76.5</v>
      </c>
      <c r="U6" s="20">
        <f t="shared" si="3"/>
        <v>25.24</v>
      </c>
      <c r="V6" s="20">
        <f t="shared" si="3"/>
        <v>543</v>
      </c>
      <c r="W6" s="20">
        <f t="shared" si="3"/>
        <v>0.39</v>
      </c>
      <c r="X6" s="20">
        <f t="shared" si="3"/>
        <v>1392.31</v>
      </c>
      <c r="Y6" s="21">
        <f>IF(Y7="",NA(),Y7)</f>
        <v>51.58</v>
      </c>
      <c r="Z6" s="21">
        <f t="shared" ref="Z6:AH6" si="4">IF(Z7="",NA(),Z7)</f>
        <v>53.19</v>
      </c>
      <c r="AA6" s="21">
        <f t="shared" si="4"/>
        <v>57.56</v>
      </c>
      <c r="AB6" s="21">
        <f t="shared" si="4"/>
        <v>60.09</v>
      </c>
      <c r="AC6" s="21">
        <f t="shared" si="4"/>
        <v>48.56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6554.51</v>
      </c>
      <c r="BG6" s="21">
        <f t="shared" ref="BG6:BO6" si="7">IF(BG7="",NA(),BG7)</f>
        <v>5776</v>
      </c>
      <c r="BH6" s="21">
        <f t="shared" si="7"/>
        <v>6065.41</v>
      </c>
      <c r="BI6" s="21">
        <f t="shared" si="7"/>
        <v>5347.05</v>
      </c>
      <c r="BJ6" s="21">
        <f t="shared" si="7"/>
        <v>5169.75</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20.92</v>
      </c>
      <c r="BR6" s="21">
        <f t="shared" ref="BR6:BZ6" si="8">IF(BR7="",NA(),BR7)</f>
        <v>20.81</v>
      </c>
      <c r="BS6" s="21">
        <f t="shared" si="8"/>
        <v>16.28</v>
      </c>
      <c r="BT6" s="21">
        <f t="shared" si="8"/>
        <v>18.52</v>
      </c>
      <c r="BU6" s="21">
        <f t="shared" si="8"/>
        <v>20.36</v>
      </c>
      <c r="BV6" s="21">
        <f t="shared" si="8"/>
        <v>45.81</v>
      </c>
      <c r="BW6" s="21">
        <f t="shared" si="8"/>
        <v>43.43</v>
      </c>
      <c r="BX6" s="21">
        <f t="shared" si="8"/>
        <v>41.41</v>
      </c>
      <c r="BY6" s="21">
        <f t="shared" si="8"/>
        <v>39.64</v>
      </c>
      <c r="BZ6" s="21">
        <f t="shared" si="8"/>
        <v>40</v>
      </c>
      <c r="CA6" s="20" t="str">
        <f>IF(CA7="","",IF(CA7="-","【-】","【"&amp;SUBSTITUTE(TEXT(CA7,"#,##0.00"),"-","△")&amp;"】"))</f>
        <v>【44.22】</v>
      </c>
      <c r="CB6" s="21">
        <f>IF(CB7="",NA(),CB7)</f>
        <v>845.5</v>
      </c>
      <c r="CC6" s="21">
        <f t="shared" ref="CC6:CK6" si="9">IF(CC7="",NA(),CC7)</f>
        <v>839.53</v>
      </c>
      <c r="CD6" s="21">
        <f t="shared" si="9"/>
        <v>1082.3900000000001</v>
      </c>
      <c r="CE6" s="21">
        <f t="shared" si="9"/>
        <v>1091.29</v>
      </c>
      <c r="CF6" s="21">
        <f t="shared" si="9"/>
        <v>862.12</v>
      </c>
      <c r="CG6" s="21">
        <f t="shared" si="9"/>
        <v>383.92</v>
      </c>
      <c r="CH6" s="21">
        <f t="shared" si="9"/>
        <v>400.44</v>
      </c>
      <c r="CI6" s="21">
        <f t="shared" si="9"/>
        <v>417.56</v>
      </c>
      <c r="CJ6" s="21">
        <f t="shared" si="9"/>
        <v>449.72</v>
      </c>
      <c r="CK6" s="21">
        <f t="shared" si="9"/>
        <v>437.27</v>
      </c>
      <c r="CL6" s="20" t="str">
        <f>IF(CL7="","",IF(CL7="-","【-】","【"&amp;SUBSTITUTE(TEXT(CL7,"#,##0.00"),"-","△")&amp;"】"))</f>
        <v>【392.85】</v>
      </c>
      <c r="CM6" s="21">
        <f>IF(CM7="",NA(),CM7)</f>
        <v>66.989999999999995</v>
      </c>
      <c r="CN6" s="21">
        <f t="shared" ref="CN6:CV6" si="10">IF(CN7="",NA(),CN7)</f>
        <v>66.989999999999995</v>
      </c>
      <c r="CO6" s="21">
        <f t="shared" si="10"/>
        <v>65.53</v>
      </c>
      <c r="CP6" s="21">
        <f t="shared" si="10"/>
        <v>62.62</v>
      </c>
      <c r="CQ6" s="21">
        <f t="shared" si="10"/>
        <v>62.62</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85.52</v>
      </c>
      <c r="CY6" s="21">
        <f t="shared" ref="CY6:DG6" si="11">IF(CY7="",NA(),CY7)</f>
        <v>86.82</v>
      </c>
      <c r="CZ6" s="21">
        <f t="shared" si="11"/>
        <v>86.45</v>
      </c>
      <c r="DA6" s="21">
        <f t="shared" si="11"/>
        <v>87.34</v>
      </c>
      <c r="DB6" s="21">
        <f t="shared" si="11"/>
        <v>88.4</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15181</v>
      </c>
      <c r="D7" s="23">
        <v>47</v>
      </c>
      <c r="E7" s="23">
        <v>17</v>
      </c>
      <c r="F7" s="23">
        <v>6</v>
      </c>
      <c r="G7" s="23">
        <v>0</v>
      </c>
      <c r="H7" s="23" t="s">
        <v>99</v>
      </c>
      <c r="I7" s="23" t="s">
        <v>100</v>
      </c>
      <c r="J7" s="23" t="s">
        <v>101</v>
      </c>
      <c r="K7" s="23" t="s">
        <v>102</v>
      </c>
      <c r="L7" s="23" t="s">
        <v>103</v>
      </c>
      <c r="M7" s="23" t="s">
        <v>104</v>
      </c>
      <c r="N7" s="24" t="s">
        <v>105</v>
      </c>
      <c r="O7" s="24" t="s">
        <v>106</v>
      </c>
      <c r="P7" s="24">
        <v>29.04</v>
      </c>
      <c r="Q7" s="24">
        <v>100</v>
      </c>
      <c r="R7" s="24">
        <v>3635</v>
      </c>
      <c r="S7" s="24">
        <v>1931</v>
      </c>
      <c r="T7" s="24">
        <v>76.5</v>
      </c>
      <c r="U7" s="24">
        <v>25.24</v>
      </c>
      <c r="V7" s="24">
        <v>543</v>
      </c>
      <c r="W7" s="24">
        <v>0.39</v>
      </c>
      <c r="X7" s="24">
        <v>1392.31</v>
      </c>
      <c r="Y7" s="24">
        <v>51.58</v>
      </c>
      <c r="Z7" s="24">
        <v>53.19</v>
      </c>
      <c r="AA7" s="24">
        <v>57.56</v>
      </c>
      <c r="AB7" s="24">
        <v>60.09</v>
      </c>
      <c r="AC7" s="24">
        <v>48.56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6554.51</v>
      </c>
      <c r="BG7" s="24">
        <v>5776</v>
      </c>
      <c r="BH7" s="24">
        <v>6065.41</v>
      </c>
      <c r="BI7" s="24">
        <v>5347.05</v>
      </c>
      <c r="BJ7" s="24">
        <v>5169.75</v>
      </c>
      <c r="BK7" s="24">
        <v>1060.8599999999999</v>
      </c>
      <c r="BL7" s="24">
        <v>1006.65</v>
      </c>
      <c r="BM7" s="24">
        <v>998.42</v>
      </c>
      <c r="BN7" s="24">
        <v>1095.52</v>
      </c>
      <c r="BO7" s="24">
        <v>1056.55</v>
      </c>
      <c r="BP7" s="24">
        <v>974.72</v>
      </c>
      <c r="BQ7" s="24">
        <v>20.92</v>
      </c>
      <c r="BR7" s="24">
        <v>20.81</v>
      </c>
      <c r="BS7" s="24">
        <v>16.28</v>
      </c>
      <c r="BT7" s="24">
        <v>18.52</v>
      </c>
      <c r="BU7" s="24">
        <v>20.36</v>
      </c>
      <c r="BV7" s="24">
        <v>45.81</v>
      </c>
      <c r="BW7" s="24">
        <v>43.43</v>
      </c>
      <c r="BX7" s="24">
        <v>41.41</v>
      </c>
      <c r="BY7" s="24">
        <v>39.64</v>
      </c>
      <c r="BZ7" s="24">
        <v>40</v>
      </c>
      <c r="CA7" s="24">
        <v>44.22</v>
      </c>
      <c r="CB7" s="24">
        <v>845.5</v>
      </c>
      <c r="CC7" s="24">
        <v>839.53</v>
      </c>
      <c r="CD7" s="24">
        <v>1082.3900000000001</v>
      </c>
      <c r="CE7" s="24">
        <v>1091.29</v>
      </c>
      <c r="CF7" s="24">
        <v>862.12</v>
      </c>
      <c r="CG7" s="24">
        <v>383.92</v>
      </c>
      <c r="CH7" s="24">
        <v>400.44</v>
      </c>
      <c r="CI7" s="24">
        <v>417.56</v>
      </c>
      <c r="CJ7" s="24">
        <v>449.72</v>
      </c>
      <c r="CK7" s="24">
        <v>437.27</v>
      </c>
      <c r="CL7" s="24">
        <v>392.85</v>
      </c>
      <c r="CM7" s="24">
        <v>66.989999999999995</v>
      </c>
      <c r="CN7" s="24">
        <v>66.989999999999995</v>
      </c>
      <c r="CO7" s="24">
        <v>65.53</v>
      </c>
      <c r="CP7" s="24">
        <v>62.62</v>
      </c>
      <c r="CQ7" s="24">
        <v>62.62</v>
      </c>
      <c r="CR7" s="24">
        <v>33.21</v>
      </c>
      <c r="CS7" s="24">
        <v>32.229999999999997</v>
      </c>
      <c r="CT7" s="24">
        <v>32.479999999999997</v>
      </c>
      <c r="CU7" s="24">
        <v>30.19</v>
      </c>
      <c r="CV7" s="24">
        <v>28.77</v>
      </c>
      <c r="CW7" s="24">
        <v>32.229999999999997</v>
      </c>
      <c r="CX7" s="24">
        <v>85.52</v>
      </c>
      <c r="CY7" s="24">
        <v>86.82</v>
      </c>
      <c r="CZ7" s="24">
        <v>86.45</v>
      </c>
      <c r="DA7" s="24">
        <v>87.34</v>
      </c>
      <c r="DB7" s="24">
        <v>88.4</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2023-01-13T00:05:22Z</dcterms:created>
  <dcterms:modified xsi:type="dcterms:W3CDTF">2023-01-24T08:16:47Z</dcterms:modified>
  <cp:category/>
</cp:coreProperties>
</file>