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4\R5.1.23期限　公営企業経営分析（上下水道・宿泊施設）\経営比較分析表（R3決算）\"/>
    </mc:Choice>
  </mc:AlternateContent>
  <xr:revisionPtr revIDLastSave="0" documentId="13_ncr:1_{DF1CD7A6-EE3A-4224-B18A-F19FAE671328}" xr6:coauthVersionLast="36" xr6:coauthVersionMax="36" xr10:uidLastSave="{00000000-0000-0000-0000-000000000000}"/>
  <workbookProtection workbookAlgorithmName="SHA-512" workbookHashValue="WE7PmS8eIpQ/BKA1QgzKNRMZTDDyKwfJAHVLK910MJEz6DULd75aIf/BKpWbZw8vrtmu+2rC/6NrRI7TOQoz6g==" workbookSaltValue="NtIE25oI/qr8Lq0aegIgq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E86" i="4"/>
  <c r="AT10" i="4"/>
  <c r="AL10" i="4"/>
  <c r="I10" i="4"/>
  <c r="B10" i="4"/>
  <c r="BB8" i="4"/>
  <c r="AT8" i="4"/>
  <c r="AL8" i="4"/>
  <c r="AD8"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<sst xmlns="http://schemas.openxmlformats.org/spreadsheetml/2006/main" count="247" uniqueCount="120">
  <si>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</si>
  <si>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</si>
  <si>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</si>
  <si>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</si>
  <si>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</si>
  <si>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</si>
  <si>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</si>
  <si>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</si>
  <si>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</si>
  <si>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</si>
  <si>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</si>
  <si>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</si>
  <si>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</si>
  <si>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</si>
  <si>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</si>
  <si>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</si>
  <si>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</si>
  <si>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</si>
  <si>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</si>
  <si>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</si>
  <si>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</si>
  <si>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</si>
  <si>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</si>
  <si>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</si>
  <si>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</si>
  <si>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</si>
  <si>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</si>
  <si>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</si>
  <si>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</si>
  <si>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</si>
  <si>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</si>
  <si>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</si>
  <si>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</si>
  <si>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</si>
  <si>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</si>
  <si>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</si>
  <si>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</si>
  <si>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</si>
  <si>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</si>
  <si>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</si>
  <si>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</si>
  <si>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</si>
  <si>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</si>
  <si>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</si>
  <si>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</si>
  <si>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</si>
  <si>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</si>
  <si>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</si>
  <si>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</si>
  <si>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</si>
  <si>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</si>
  <si>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</si>
  <si>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</si>
  <si>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</si>
  <si>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</si>
  <si>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</si>
  <si>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</si>
  <si>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</si>
  <si>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</si>
  <si>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</si>
  <si>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</si>
  <si>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</si>
  <si>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</si>
  <si>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</si>
  <si>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</si>
  <si>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</si>
  <si>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</si>
  <si>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</si>
  <si>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</si>
  <si>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</si>
  <si>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</si>
  <si>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</si>
  <si>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</si>
  <si>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</si>
  <si>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</si>
  <si>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</si>
  <si>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</si>
  <si>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</si>
  <si>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</si>
  <si>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</si>
  <si>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</si>
  <si>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</si>
  <si>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</si>
  <si>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</si>
  <si>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</si>
  <si>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</si>
  <si>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</si>
  <si>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</si>
  <si>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</si>
  <si>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</si>
  <si>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</si>
  <si>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</si>
  <si>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</si>
  <si>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</si>
  <si>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</si>
  <si>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</si>
  <si>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</si>
  <si>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</si>
  <si>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</si>
  <si>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</si>
  <si>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</si>
  <si>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</si>
  <si>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</si>
  <si>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</si>
  <si>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</si>
  <si>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</si>
  <si>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</si>
  <si>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</si>
  <si>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</si>
  <si>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</si>
  <si>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</si>
  <si>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</si>
  <si>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</si>
  <si>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</si>
  <si>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</si>
  <si>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</si>
  <si>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</si>
  <si>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前年度と比較して2.14ポイント増となったものの、経費回収率については依然として類似団体と比較して未だ大きく下回っており、赤字分を一般会計繰入金で賄っている現状にある。適正な使用料収入などの自己財源を確保する必要がある。
　また、合併処理浄化槽の設置申し込みがここ数年頭打ちになっており、それに伴い水洗化率もほぼ横ばいになっている。下水道同様に高齢化が進み、水洗化の必要を感じていない高齢者世帯が依然として一定数あるため、その世帯を中心に水洗化への理解を深める取り組みを進め、水洗化率の向上を図る。</t>
    <rPh sb="1" eb="3">
      <t>シュウエキ</t>
    </rPh>
    <rPh sb="13" eb="15">
      <t>ヒカク</t>
    </rPh>
    <rPh sb="25" eb="26">
      <t>ゾウ</t>
    </rPh>
    <rPh sb="44" eb="46">
      <t>イゼン</t>
    </rPh>
    <rPh sb="49" eb="51">
      <t>ルイジ</t>
    </rPh>
    <rPh sb="51" eb="53">
      <t>ダンタイ</t>
    </rPh>
    <rPh sb="54" eb="56">
      <t>ヒカク</t>
    </rPh>
    <rPh sb="58" eb="59">
      <t>イマ</t>
    </rPh>
    <rPh sb="60" eb="61">
      <t>オオ</t>
    </rPh>
    <rPh sb="63" eb="65">
      <t>シタマワ</t>
    </rPh>
    <rPh sb="109" eb="111">
      <t>カクホ</t>
    </rPh>
    <rPh sb="207" eb="209">
      <t>イゼン</t>
    </rPh>
    <rPh sb="212" eb="215">
      <t>イッテイスウ</t>
    </rPh>
    <rPh sb="239" eb="240">
      <t>ト</t>
    </rPh>
    <rPh sb="241" eb="242">
      <t>ク</t>
    </rPh>
    <rPh sb="244" eb="245">
      <t>スス</t>
    </rPh>
    <rPh sb="247" eb="250">
      <t>スイセンカ</t>
    </rPh>
    <rPh sb="250" eb="251">
      <t>リツ</t>
    </rPh>
    <rPh sb="252" eb="254">
      <t>コウジョウ</t>
    </rPh>
    <rPh sb="255" eb="256">
      <t>ハカ</t>
    </rPh>
    <phoneticPr fontId="4"/>
  </si>
  <si>
    <t>　設置後15年以上が経過し経年劣化や老朽化により修繕が必要な施設が出てきているので、定期的な保守点検を図り、維持管理の強化を図っていく必要がある。</t>
    <rPh sb="15" eb="17">
      <t>レッカ</t>
    </rPh>
    <rPh sb="18" eb="21">
      <t>ロウキュウカ</t>
    </rPh>
    <rPh sb="27" eb="29">
      <t>ヒツヨウ</t>
    </rPh>
    <rPh sb="30" eb="32">
      <t>シセツ</t>
    </rPh>
    <phoneticPr fontId="4"/>
  </si>
  <si>
    <t>　加入促進が進むにつれて施設整備に係る財源確保等の課題が顕在化してくるので、対応に向け事前に検討を進めていく必要がある。また、適切な負担割合の検証を図るとともに、今後の起債割合の見直しや維持管理に係る費用等、健全経営に向けた検討を進めていく必要がある。</t>
    <rPh sb="19" eb="21">
      <t>ザイゲン</t>
    </rPh>
    <rPh sb="38" eb="40">
      <t>タイオウ</t>
    </rPh>
    <rPh sb="41" eb="42">
      <t>ム</t>
    </rPh>
    <rPh sb="54" eb="56">
      <t>ヒツヨウ</t>
    </rPh>
    <rPh sb="63" eb="65">
      <t>テキセツ</t>
    </rPh>
    <rPh sb="74" eb="75">
      <t>ハカ</t>
    </rPh>
    <rPh sb="93" eb="95">
      <t>イジ</t>
    </rPh>
    <rPh sb="95" eb="97">
      <t>カンリ</t>
    </rPh>
    <rPh sb="98" eb="99">
      <t>カカ</t>
    </rPh>
    <rPh sb="100" eb="102">
      <t>ヒヨウ</t>
    </rPh>
    <rPh sb="104" eb="106">
      <t>ケンゼン</t>
    </rPh>
    <rPh sb="106" eb="108">
      <t>ケイエイ</t>
    </rPh>
    <rPh sb="109" eb="110">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</si>
</sst>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7C-49C3-A5C5-8DEC69A124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7C-49C3-A5C5-8DEC69A124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45.16</c:v>
                </c:pt>
                <c:pt idx="1">
                  <c:v>48.39</c:v>
                </c:pt>
                <c:pt idx="2">
                  <c:v>40</c:v>
                </c:pt>
                <c:pt idx="3">
                  <c:v>40</c:v>
                </c:pt>
                <c:pt idx="4">
                  <c:v>40</c:v>
                </c:pt>
              </c:numCache>
            </c:numRef>
          </c:val>
          <c:extLst>
            <c:ext xmlns:c16="http://schemas.microsoft.com/office/drawing/2014/chart" uri="{C3380CC4-5D6E-409C-BE32-E72D297353CC}">
              <c16:uniqueId val="{00000000-9232-4DF9-BC61-0C797A94C3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9232-4DF9-BC61-0C797A94C3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60</c:v>
                </c:pt>
                <c:pt idx="1">
                  <c:v>55.47</c:v>
                </c:pt>
                <c:pt idx="2">
                  <c:v>58.87</c:v>
                </c:pt>
                <c:pt idx="3">
                  <c:v>58.33</c:v>
                </c:pt>
                <c:pt idx="4">
                  <c:v>59.66</c:v>
                </c:pt>
              </c:numCache>
            </c:numRef>
          </c:val>
          <c:extLst>
            <c:ext xmlns:c16="http://schemas.microsoft.com/office/drawing/2014/chart" uri="{C3380CC4-5D6E-409C-BE32-E72D297353CC}">
              <c16:uniqueId val="{00000000-1885-4429-8A08-D097BA7B2B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1885-4429-8A08-D097BA7B2B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c:v>
                </c:pt>
                <c:pt idx="1">
                  <c:v>73.02</c:v>
                </c:pt>
                <c:pt idx="2">
                  <c:v>84.67</c:v>
                </c:pt>
                <c:pt idx="3">
                  <c:v>74.819999999999993</c:v>
                </c:pt>
                <c:pt idx="4">
                  <c:v>76.42</c:v>
                </c:pt>
              </c:numCache>
            </c:numRef>
          </c:val>
          <c:extLst>
            <c:ext xmlns:c16="http://schemas.microsoft.com/office/drawing/2014/chart" uri="{C3380CC4-5D6E-409C-BE32-E72D297353CC}">
              <c16:uniqueId val="{00000000-F079-42FF-9796-B7628724CA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9-42FF-9796-B7628724CA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FA-4498-AF85-2CA68AA879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FA-4498-AF85-2CA68AA879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88-4F67-BCA0-7723B55E7B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8-4F67-BCA0-7723B55E7B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11-424C-8C65-24BFAEC5BB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1-424C-8C65-24BFAEC5BB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4-479F-A52C-97136D214B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4-479F-A52C-97136D214B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5048.37</c:v>
                </c:pt>
                <c:pt idx="1">
                  <c:v>4540.78</c:v>
                </c:pt>
                <c:pt idx="2">
                  <c:v>4668.3599999999997</c:v>
                </c:pt>
                <c:pt idx="3">
                  <c:v>3820.42</c:v>
                </c:pt>
                <c:pt idx="4">
                  <c:v>3931.89</c:v>
                </c:pt>
              </c:numCache>
            </c:numRef>
          </c:val>
          <c:extLst>
            <c:ext xmlns:c16="http://schemas.microsoft.com/office/drawing/2014/chart" uri="{C3380CC4-5D6E-409C-BE32-E72D297353CC}">
              <c16:uniqueId val="{00000000-5AF4-4C64-8977-9D001C539D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5AF4-4C64-8977-9D001C539D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9.94</c:v>
                </c:pt>
                <c:pt idx="1">
                  <c:v>10.85</c:v>
                </c:pt>
                <c:pt idx="2">
                  <c:v>5.99</c:v>
                </c:pt>
                <c:pt idx="3">
                  <c:v>11.16</c:v>
                </c:pt>
                <c:pt idx="4">
                  <c:v>10.82</c:v>
                </c:pt>
              </c:numCache>
            </c:numRef>
          </c:val>
          <c:extLst>
            <c:ext xmlns:c16="http://schemas.microsoft.com/office/drawing/2014/chart" uri="{C3380CC4-5D6E-409C-BE32-E72D297353CC}">
              <c16:uniqueId val="{00000000-50F2-4FC4-89FA-816B5CDA6A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50F2-4FC4-89FA-816B5CDA6A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897.92</c:v>
                </c:pt>
                <c:pt idx="1">
                  <c:v>829.98</c:v>
                </c:pt>
                <c:pt idx="2">
                  <c:v>1520.13</c:v>
                </c:pt>
                <c:pt idx="3">
                  <c:v>924.2</c:v>
                </c:pt>
                <c:pt idx="4">
                  <c:v>970.27</c:v>
                </c:pt>
              </c:numCache>
            </c:numRef>
          </c:val>
          <c:extLst>
            <c:ext xmlns:c16="http://schemas.microsoft.com/office/drawing/2014/chart" uri="{C3380CC4-5D6E-409C-BE32-E72D297353CC}">
              <c16:uniqueId val="{00000000-C63A-40C9-9857-3DB3780E6D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C63A-40C9-9857-3DB3780E6D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13" zoomScale="90" zoomScaleNormal="9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利尻町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1931</v>
      </c>
      <c r="AM8" s="54"/>
      <c r="AN8" s="54"/>
      <c r="AO8" s="54"/>
      <c r="AP8" s="54"/>
      <c r="AQ8" s="54"/>
      <c r="AR8" s="54"/>
      <c r="AS8" s="54"/>
      <c r="AT8" s="53">
        <f>データ!T6</f>
        <v>76.5</v>
      </c>
      <c r="AU8" s="53"/>
      <c r="AV8" s="53"/>
      <c r="AW8" s="53"/>
      <c r="AX8" s="53"/>
      <c r="AY8" s="53"/>
      <c r="AZ8" s="53"/>
      <c r="BA8" s="53"/>
      <c r="BB8" s="53">
        <f>データ!U6</f>
        <v>25.24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6.36</v>
      </c>
      <c r="Q10" s="53"/>
      <c r="R10" s="53"/>
      <c r="S10" s="53"/>
      <c r="T10" s="53"/>
      <c r="U10" s="53"/>
      <c r="V10" s="53"/>
      <c r="W10" s="53">
        <f>データ!Q6</f>
        <v>100</v>
      </c>
      <c r="X10" s="53"/>
      <c r="Y10" s="53"/>
      <c r="Z10" s="53"/>
      <c r="AA10" s="53"/>
      <c r="AB10" s="53"/>
      <c r="AC10" s="53"/>
      <c r="AD10" s="54">
        <f>データ!R6</f>
        <v>1817</v>
      </c>
      <c r="AE10" s="54"/>
      <c r="AF10" s="54"/>
      <c r="AG10" s="54"/>
      <c r="AH10" s="54"/>
      <c r="AI10" s="54"/>
      <c r="AJ10" s="54"/>
      <c r="AK10" s="2"/>
      <c r="AL10" s="54">
        <f>データ!V6</f>
        <v>119</v>
      </c>
      <c r="AM10" s="54"/>
      <c r="AN10" s="54"/>
      <c r="AO10" s="54"/>
      <c r="AP10" s="54"/>
      <c r="AQ10" s="54"/>
      <c r="AR10" s="54"/>
      <c r="AS10" s="54"/>
      <c r="AT10" s="53">
        <f>データ!W6</f>
        <v>0.48</v>
      </c>
      <c r="AU10" s="53"/>
      <c r="AV10" s="53"/>
      <c r="AW10" s="53"/>
      <c r="AX10" s="53"/>
      <c r="AY10" s="53"/>
      <c r="AZ10" s="53"/>
      <c r="BA10" s="53"/>
      <c r="BB10" s="53">
        <f>データ!X6</f>
        <v>247.92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ShbP2dIS9HCRATczspRjsRxk+n8PXdeWHY59obhopJWy5naO9NMVveOBEUs0bDEpTYQb/M7pjdGpihYoL9MyAA==" saltValue="uSLBIolOCqx4l/cxRNnA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15181</v>
      </c>
      <c r="D6" s="19">
        <f t="shared" si="3"/>
        <v>47</v>
      </c>
      <c r="E6" s="19">
        <f t="shared" si="3"/>
        <v>18</v>
      </c>
      <c r="F6" s="19">
        <f t="shared" si="3"/>
        <v>0</v>
      </c>
      <c r="G6" s="19">
        <f t="shared" si="3"/>
        <v>0</v>
      </c>
      <c r="H6" s="19" t="str">
        <f t="shared" si="3"/>
        <v>北海道　利尻町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6.36</v>
      </c>
      <c r="Q6" s="20">
        <f t="shared" si="3"/>
        <v>100</v>
      </c>
      <c r="R6" s="20">
        <f t="shared" si="3"/>
        <v>1817</v>
      </c>
      <c r="S6" s="20">
        <f t="shared" si="3"/>
        <v>1931</v>
      </c>
      <c r="T6" s="20">
        <f t="shared" si="3"/>
        <v>76.5</v>
      </c>
      <c r="U6" s="20">
        <f t="shared" si="3"/>
        <v>25.24</v>
      </c>
      <c r="V6" s="20">
        <f t="shared" si="3"/>
        <v>119</v>
      </c>
      <c r="W6" s="20">
        <f t="shared" si="3"/>
        <v>0.48</v>
      </c>
      <c r="X6" s="20">
        <f t="shared" si="3"/>
        <v>247.92</v>
      </c>
      <c r="Y6" s="21">
        <f>IF(Y7="",NA(),Y7)</f>
        <v>72</v>
      </c>
      <c r="Z6" s="21">
        <f t="shared" ref="Z6:AH6" si="4">IF(Z7="",NA(),Z7)</f>
        <v>73.02</v>
      </c>
      <c r="AA6" s="21">
        <f t="shared" si="4"/>
        <v>84.67</v>
      </c>
      <c r="AB6" s="21">
        <f t="shared" si="4"/>
        <v>74.819999999999993</v>
      </c>
      <c r="AC6" s="21">
        <f t="shared" si="4"/>
        <v>76.42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5048.37</v>
      </c>
      <c r="BG6" s="21">
        <f t="shared" ref="BG6:BO6" si="7">IF(BG7="",NA(),BG7)</f>
        <v>4540.78</v>
      </c>
      <c r="BH6" s="21">
        <f t="shared" si="7"/>
        <v>4668.3599999999997</v>
      </c>
      <c r="BI6" s="21">
        <f t="shared" si="7"/>
        <v>3820.42</v>
      </c>
      <c r="BJ6" s="21">
        <f t="shared" si="7"/>
        <v>3931.89</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9.94</v>
      </c>
      <c r="BR6" s="21">
        <f t="shared" ref="BR6:BZ6" si="8">IF(BR7="",NA(),BR7)</f>
        <v>10.85</v>
      </c>
      <c r="BS6" s="21">
        <f t="shared" si="8"/>
        <v>5.99</v>
      </c>
      <c r="BT6" s="21">
        <f t="shared" si="8"/>
        <v>11.16</v>
      </c>
      <c r="BU6" s="21">
        <f t="shared" si="8"/>
        <v>10.82</v>
      </c>
      <c r="BV6" s="21">
        <f t="shared" si="8"/>
        <v>57.08</v>
      </c>
      <c r="BW6" s="21">
        <f t="shared" si="8"/>
        <v>55.85</v>
      </c>
      <c r="BX6" s="21">
        <f t="shared" si="8"/>
        <v>62.5</v>
      </c>
      <c r="BY6" s="21">
        <f t="shared" si="8"/>
        <v>60.59</v>
      </c>
      <c r="BZ6" s="21">
        <f t="shared" si="8"/>
        <v>60</v>
      </c>
      <c r="CA6" s="20" t="str">
        <f>IF(CA7="","",IF(CA7="-","【-】","【"&amp;SUBSTITUTE(TEXT(CA7,"#,##0.00"),"-","△")&amp;"】"))</f>
        <v>【57.71】</v>
      </c>
      <c r="CB6" s="21">
        <f>IF(CB7="",NA(),CB7)</f>
        <v>897.92</v>
      </c>
      <c r="CC6" s="21">
        <f t="shared" ref="CC6:CK6" si="9">IF(CC7="",NA(),CC7)</f>
        <v>829.98</v>
      </c>
      <c r="CD6" s="21">
        <f t="shared" si="9"/>
        <v>1520.13</v>
      </c>
      <c r="CE6" s="21">
        <f t="shared" si="9"/>
        <v>924.2</v>
      </c>
      <c r="CF6" s="21">
        <f t="shared" si="9"/>
        <v>970.27</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45.16</v>
      </c>
      <c r="CN6" s="21">
        <f t="shared" ref="CN6:CV6" si="10">IF(CN7="",NA(),CN7)</f>
        <v>48.39</v>
      </c>
      <c r="CO6" s="21">
        <f t="shared" si="10"/>
        <v>40</v>
      </c>
      <c r="CP6" s="21">
        <f t="shared" si="10"/>
        <v>40</v>
      </c>
      <c r="CQ6" s="21">
        <f t="shared" si="10"/>
        <v>40</v>
      </c>
      <c r="CR6" s="21">
        <f t="shared" si="10"/>
        <v>57.22</v>
      </c>
      <c r="CS6" s="21">
        <f t="shared" si="10"/>
        <v>54.93</v>
      </c>
      <c r="CT6" s="21">
        <f t="shared" si="10"/>
        <v>59.64</v>
      </c>
      <c r="CU6" s="21">
        <f t="shared" si="10"/>
        <v>58.19</v>
      </c>
      <c r="CV6" s="21">
        <f t="shared" si="10"/>
        <v>56.52</v>
      </c>
      <c r="CW6" s="20" t="str">
        <f>IF(CW7="","",IF(CW7="-","【-】","【"&amp;SUBSTITUTE(TEXT(CW7,"#,##0.00"),"-","△")&amp;"】"))</f>
        <v>【56.80】</v>
      </c>
      <c r="CX6" s="21">
        <f>IF(CX7="",NA(),CX7)</f>
        <v>60</v>
      </c>
      <c r="CY6" s="21">
        <f t="shared" ref="CY6:DG6" si="11">IF(CY7="",NA(),CY7)</f>
        <v>55.47</v>
      </c>
      <c r="CZ6" s="21">
        <f t="shared" si="11"/>
        <v>58.87</v>
      </c>
      <c r="DA6" s="21">
        <f t="shared" si="11"/>
        <v>58.33</v>
      </c>
      <c r="DB6" s="21">
        <f t="shared" si="11"/>
        <v>59.66</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15181</v>
      </c>
      <c r="D7" s="23">
        <v>47</v>
      </c>
      <c r="E7" s="23">
        <v>18</v>
      </c>
      <c r="F7" s="23">
        <v>0</v>
      </c>
      <c r="G7" s="23">
        <v>0</v>
      </c>
      <c r="H7" s="23" t="s">
        <v>98</v>
      </c>
      <c r="I7" s="23" t="s">
        <v>99</v>
      </c>
      <c r="J7" s="23" t="s">
        <v>100</v>
      </c>
      <c r="K7" s="23" t="s">
        <v>101</v>
      </c>
      <c r="L7" s="23" t="s">
        <v>102</v>
      </c>
      <c r="M7" s="23" t="s">
        <v>103</v>
      </c>
      <c r="N7" s="24" t="s">
        <v>104</v>
      </c>
      <c r="O7" s="24" t="s">
        <v>105</v>
      </c>
      <c r="P7" s="24">
        <v>6.36</v>
      </c>
      <c r="Q7" s="24">
        <v>100</v>
      </c>
      <c r="R7" s="24">
        <v>1817</v>
      </c>
      <c r="S7" s="24">
        <v>1931</v>
      </c>
      <c r="T7" s="24">
        <v>76.5</v>
      </c>
      <c r="U7" s="24">
        <v>25.24</v>
      </c>
      <c r="V7" s="24">
        <v>119</v>
      </c>
      <c r="W7" s="24">
        <v>0.48</v>
      </c>
      <c r="X7" s="24">
        <v>247.92</v>
      </c>
      <c r="Y7" s="24">
        <v>72</v>
      </c>
      <c r="Z7" s="24">
        <v>73.02</v>
      </c>
      <c r="AA7" s="24">
        <v>84.67</v>
      </c>
      <c r="AB7" s="24">
        <v>74.819999999999993</v>
      </c>
      <c r="AC7" s="24">
        <v>76.42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5048.37</v>
      </c>
      <c r="BG7" s="24">
        <v>4540.78</v>
      </c>
      <c r="BH7" s="24">
        <v>4668.3599999999997</v>
      </c>
      <c r="BI7" s="24">
        <v>3820.42</v>
      </c>
      <c r="BJ7" s="24">
        <v>3931.89</v>
      </c>
      <c r="BK7" s="24">
        <v>407.42</v>
      </c>
      <c r="BL7" s="24">
        <v>386.46</v>
      </c>
      <c r="BM7" s="24">
        <v>270.57</v>
      </c>
      <c r="BN7" s="24">
        <v>294.27</v>
      </c>
      <c r="BO7" s="24">
        <v>294.08999999999997</v>
      </c>
      <c r="BP7" s="24">
        <v>310.14</v>
      </c>
      <c r="BQ7" s="24">
        <v>9.94</v>
      </c>
      <c r="BR7" s="24">
        <v>10.85</v>
      </c>
      <c r="BS7" s="24">
        <v>5.99</v>
      </c>
      <c r="BT7" s="24">
        <v>11.16</v>
      </c>
      <c r="BU7" s="24">
        <v>10.82</v>
      </c>
      <c r="BV7" s="24">
        <v>57.08</v>
      </c>
      <c r="BW7" s="24">
        <v>55.85</v>
      </c>
      <c r="BX7" s="24">
        <v>62.5</v>
      </c>
      <c r="BY7" s="24">
        <v>60.59</v>
      </c>
      <c r="BZ7" s="24">
        <v>60</v>
      </c>
      <c r="CA7" s="24">
        <v>57.71</v>
      </c>
      <c r="CB7" s="24">
        <v>897.92</v>
      </c>
      <c r="CC7" s="24">
        <v>829.98</v>
      </c>
      <c r="CD7" s="24">
        <v>1520.13</v>
      </c>
      <c r="CE7" s="24">
        <v>924.2</v>
      </c>
      <c r="CF7" s="24">
        <v>970.27</v>
      </c>
      <c r="CG7" s="24">
        <v>286.86</v>
      </c>
      <c r="CH7" s="24">
        <v>287.91000000000003</v>
      </c>
      <c r="CI7" s="24">
        <v>269.33</v>
      </c>
      <c r="CJ7" s="24">
        <v>280.23</v>
      </c>
      <c r="CK7" s="24">
        <v>282.70999999999998</v>
      </c>
      <c r="CL7" s="24">
        <v>286.17</v>
      </c>
      <c r="CM7" s="24">
        <v>45.16</v>
      </c>
      <c r="CN7" s="24">
        <v>48.39</v>
      </c>
      <c r="CO7" s="24">
        <v>40</v>
      </c>
      <c r="CP7" s="24">
        <v>40</v>
      </c>
      <c r="CQ7" s="24">
        <v>40</v>
      </c>
      <c r="CR7" s="24">
        <v>57.22</v>
      </c>
      <c r="CS7" s="24">
        <v>54.93</v>
      </c>
      <c r="CT7" s="24">
        <v>59.64</v>
      </c>
      <c r="CU7" s="24">
        <v>58.19</v>
      </c>
      <c r="CV7" s="24">
        <v>56.52</v>
      </c>
      <c r="CW7" s="24">
        <v>56.8</v>
      </c>
      <c r="CX7" s="24">
        <v>60</v>
      </c>
      <c r="CY7" s="24">
        <v>55.47</v>
      </c>
      <c r="CZ7" s="24">
        <v>58.87</v>
      </c>
      <c r="DA7" s="24">
        <v>58.33</v>
      </c>
      <c r="DB7" s="24">
        <v>59.66</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2023-01-13T00:07:51Z</dcterms:created>
  <dcterms:modified xsi:type="dcterms:W3CDTF">2023-01-24T08:30:44Z</dcterms:modified>
  <cp:category/>
</cp:coreProperties>
</file>