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6\R7.2.4期限　公営企業経営分析（上下水道・宿泊施設）\提出用\"/>
    </mc:Choice>
  </mc:AlternateContent>
  <xr:revisionPtr revIDLastSave="0" documentId="13_ncr:1_{C5B75D15-D44C-43A2-A5B0-E7420989B7C4}" xr6:coauthVersionLast="36" xr6:coauthVersionMax="36" xr10:uidLastSave="{00000000-0000-0000-0000-000000000000}"/>
  <workbookProtection workbookAlgorithmName="SHA-512" workbookHashValue="WZChLXdySy/W9Opd9ejYILneVRCFmeG86Cui3Hn0vDVpjoSunnwiowKfGVH+ZY1w74ozvEksi9xvXHOOgARXmw==" workbookSaltValue="GZdJPtbEeU5OSQqf1l+VC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I10" i="4"/>
  <c r="AL8" i="4"/>
  <c r="P8" i="4"/>
</calcChain>
</file>

<file path=xl/sharedStrings.xml><?xml version="1.0" encoding="utf-8"?>
<sst xmlns="http://schemas.openxmlformats.org/spreadsheetml/2006/main" count="235" uniqueCount="119">
  <si>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</si>
  <si>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</si>
  <si>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</si>
  <si>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</si>
  <si>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</si>
  <si>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</si>
  <si>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</si>
  <si>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</si>
  <si>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</si>
  <si>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</si>
  <si>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</si>
  <si>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</si>
  <si>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</si>
  <si>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</si>
  <si>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</si>
  <si>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</si>
  <si>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</si>
  <si>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</si>
  <si>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</si>
  <si>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</si>
  <si>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</si>
  <si>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</si>
  <si>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</si>
  <si>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</si>
  <si>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</si>
  <si>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</si>
  <si>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</si>
  <si>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</si>
  <si>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</si>
  <si>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</si>
  <si>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</si>
  <si>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</si>
  <si>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</si>
  <si>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</si>
  <si>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</si>
  <si>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</si>
  <si>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</si>
  <si>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</si>
  <si>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</si>
  <si>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</si>
  <si>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</si>
  <si>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</si>
  <si>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</si>
  <si>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</si>
  <si>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</si>
  <si>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</si>
  <si>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</si>
  <si>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</si>
  <si>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</si>
  <si>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</si>
  <si>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</si>
  <si>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</si>
  <si>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</si>
  <si>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</si>
  <si>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</si>
  <si>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</si>
  <si>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</si>
  <si>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</si>
  <si>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</si>
  <si>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</si>
  <si>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</si>
  <si>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</si>
  <si>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</si>
  <si>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</si>
  <si>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</si>
  <si>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</si>
  <si>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</si>
  <si>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</si>
  <si>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</si>
  <si>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</si>
  <si>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</si>
  <si>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</si>
  <si>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</si>
  <si>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</si>
  <si>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</si>
  <si>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</si>
  <si>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</si>
  <si>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</si>
  <si>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</si>
  <si>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</si>
  <si>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</si>
  <si>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</si>
  <si>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</si>
  <si>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</si>
  <si>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</si>
  <si>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</si>
  <si>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</si>
  <si>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</si>
  <si>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</si>
  <si>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</si>
  <si>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</si>
  <si>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</si>
  <si>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</si>
  <si>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</si>
  <si>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</si>
  <si>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</si>
  <si>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</si>
  <si>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</si>
  <si>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</si>
  <si>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法非適用</t>
  </si>
  <si>
    <t>下水道事業</t>
  </si>
  <si>
    <t>漁業集落排水</t>
  </si>
  <si>
    <t>H2</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</si>
  <si>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</si>
  <si>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</si>
  <si>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</si>
  <si>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</si>
  <si>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</si>
  <si>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</si>
  <si>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</si>
  <si>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</si>
  <si>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</si>
  <si>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</si>
  <si>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</si>
  <si>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</si>
  <si>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</si>
  <si>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使用料単価が全国類似団体に比べ低く、人口減少及び財政状況の逼迫化により投資余力が減退していく見込である。また、経費回収率についても類似団体平均と比較すると非常に低く、汚水処理に係る費用が使用料収入で賄うことができていない状況にある。処理区域内人口が少なく、年々減少傾向にあることも一因ではあるが、ここ数年では下水道施設の老朽化等による経費の増加により汚水処理原価が増加していることから、今後、経年劣化や老朽化による施設の更新等により更なる汚水処理原価の増加が見込まれる。更にR4以降からマンホールポンプ施設の大規模な更新が控えており、整備に係る費用が更に増加する見込みである。また、収入規模と比較して企業債残高が過大になっていることから、事業の見直しによる企業債の発行抑制に取り組む。また令和２年度に使用料の改定を実施したところであるが、今後も一層の経営安定と収支の安定を図るため、適正な使用料の改定を定期的に実施し、収入の更なる確保に努める</t>
    <phoneticPr fontId="4"/>
  </si>
  <si>
    <t>漁業集落排水の管渠については、法定耐用年数が経過するまで期間があるため、計画的な更新が必要な時期は未定であるが、クリーンセンター等の経年劣化による施設の更新及びマンホールポンプ施設の大規模な更新が必要となってきているため、令和２年度に策定した施設の管理・更新及び投資の平準化を最適化する漁業集落排水施設機能保全計画を基に、施設の効率的かつ安定的な更新整備に取り組む。</t>
    <phoneticPr fontId="4"/>
  </si>
  <si>
    <t>漁港及び漁場の水域環境と漁業集落の生活環境等の改善を図るとともに、豊かな漁村の再生を目的とし水産業事業の推進をしている。
　令和２年度に使用料の改定を実施したところであるが、人口減少による使用料減収の影響に加え、施設の維持管理に係る費用が年々増加傾向にあるため、経営状況は逼迫化しており、投資余力が減退の方向にある。また、使用料以外の収入に依存している部分が大きく、経費回収率は平均を大きく下回っており、今後は収納率の向上に向けた取り組みや、適正かつ定期的な使用料改定及び計画的な維持管理・改築更新を行い、住民に対する良質な下水道サービス提供の持続性を確保するとともに、汚水処理費の削減を図り、健全で効率的な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</si>
</sst>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D8-437C-AF84-AA7A835FC2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A1D8-437C-AF84-AA7A835FC2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65.53</c:v>
                </c:pt>
                <c:pt idx="1">
                  <c:v>62.62</c:v>
                </c:pt>
                <c:pt idx="2">
                  <c:v>62.62</c:v>
                </c:pt>
                <c:pt idx="3">
                  <c:v>62.62</c:v>
                </c:pt>
                <c:pt idx="4">
                  <c:v>62.62</c:v>
                </c:pt>
              </c:numCache>
            </c:numRef>
          </c:val>
          <c:extLst>
            <c:ext xmlns:c16="http://schemas.microsoft.com/office/drawing/2014/chart" uri="{C3380CC4-5D6E-409C-BE32-E72D297353CC}">
              <c16:uniqueId val="{00000000-9FD8-4965-97BC-05D7214F9F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9FD8-4965-97BC-05D7214F9F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86.45</c:v>
                </c:pt>
                <c:pt idx="1">
                  <c:v>87.34</c:v>
                </c:pt>
                <c:pt idx="2">
                  <c:v>88.4</c:v>
                </c:pt>
                <c:pt idx="3">
                  <c:v>89.69</c:v>
                </c:pt>
                <c:pt idx="4">
                  <c:v>88.4</c:v>
                </c:pt>
              </c:numCache>
            </c:numRef>
          </c:val>
          <c:extLst>
            <c:ext xmlns:c16="http://schemas.microsoft.com/office/drawing/2014/chart" uri="{C3380CC4-5D6E-409C-BE32-E72D297353CC}">
              <c16:uniqueId val="{00000000-4D5E-41CF-90A3-7F32EBD8BB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4D5E-41CF-90A3-7F32EBD8BB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57.56</c:v>
                </c:pt>
                <c:pt idx="1">
                  <c:v>60.09</c:v>
                </c:pt>
                <c:pt idx="2">
                  <c:v>48.56</c:v>
                </c:pt>
                <c:pt idx="3">
                  <c:v>48.02</c:v>
                </c:pt>
                <c:pt idx="4">
                  <c:v>46.57</c:v>
                </c:pt>
              </c:numCache>
            </c:numRef>
          </c:val>
          <c:extLst>
            <c:ext xmlns:c16="http://schemas.microsoft.com/office/drawing/2014/chart" uri="{C3380CC4-5D6E-409C-BE32-E72D297353CC}">
              <c16:uniqueId val="{00000000-4699-4BC3-A867-36EECDA3C43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99-4BC3-A867-36EECDA3C43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24-493D-8F26-9BD93E6B99B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24-493D-8F26-9BD93E6B99B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98-40BD-A6C4-AA2D4FA66FF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98-40BD-A6C4-AA2D4FA66FF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02-4453-85D2-AE2E8A1C9C0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2-4453-85D2-AE2E8A1C9C0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CC-44C1-975D-2D2181624C5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CC-44C1-975D-2D2181624C5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6065.41</c:v>
                </c:pt>
                <c:pt idx="1">
                  <c:v>5347.05</c:v>
                </c:pt>
                <c:pt idx="2">
                  <c:v>5169.75</c:v>
                </c:pt>
                <c:pt idx="3">
                  <c:v>5030.8100000000004</c:v>
                </c:pt>
                <c:pt idx="4">
                  <c:v>5568.81</c:v>
                </c:pt>
              </c:numCache>
            </c:numRef>
          </c:val>
          <c:extLst>
            <c:ext xmlns:c16="http://schemas.microsoft.com/office/drawing/2014/chart" uri="{C3380CC4-5D6E-409C-BE32-E72D297353CC}">
              <c16:uniqueId val="{00000000-F78C-4A16-B374-C35E1C2BB4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F78C-4A16-B374-C35E1C2BB4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16.28</c:v>
                </c:pt>
                <c:pt idx="1">
                  <c:v>18.52</c:v>
                </c:pt>
                <c:pt idx="2">
                  <c:v>20.36</c:v>
                </c:pt>
                <c:pt idx="3">
                  <c:v>19.309999999999999</c:v>
                </c:pt>
                <c:pt idx="4">
                  <c:v>17.2</c:v>
                </c:pt>
              </c:numCache>
            </c:numRef>
          </c:val>
          <c:extLst>
            <c:ext xmlns:c16="http://schemas.microsoft.com/office/drawing/2014/chart" uri="{C3380CC4-5D6E-409C-BE32-E72D297353CC}">
              <c16:uniqueId val="{00000000-344D-4F95-83B2-B6EAC65F4D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344D-4F95-83B2-B6EAC65F4D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1082.3900000000001</c:v>
                </c:pt>
                <c:pt idx="1">
                  <c:v>1091.29</c:v>
                </c:pt>
                <c:pt idx="2">
                  <c:v>862.12</c:v>
                </c:pt>
                <c:pt idx="3">
                  <c:v>1038.8900000000001</c:v>
                </c:pt>
                <c:pt idx="4">
                  <c:v>982.93</c:v>
                </c:pt>
              </c:numCache>
            </c:numRef>
          </c:val>
          <c:extLst>
            <c:ext xmlns:c16="http://schemas.microsoft.com/office/drawing/2014/chart" uri="{C3380CC4-5D6E-409C-BE32-E72D297353CC}">
              <c16:uniqueId val="{00000000-E3E6-4568-A813-7FEE8956F3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E3E6-4568-A813-7FEE8956F3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X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利尻町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1865</v>
      </c>
      <c r="AM8" s="54"/>
      <c r="AN8" s="54"/>
      <c r="AO8" s="54"/>
      <c r="AP8" s="54"/>
      <c r="AQ8" s="54"/>
      <c r="AR8" s="54"/>
      <c r="AS8" s="54"/>
      <c r="AT8" s="53">
        <f>データ!T6</f>
        <v>76.5</v>
      </c>
      <c r="AU8" s="53"/>
      <c r="AV8" s="53"/>
      <c r="AW8" s="53"/>
      <c r="AX8" s="53"/>
      <c r="AY8" s="53"/>
      <c r="AZ8" s="53"/>
      <c r="BA8" s="53"/>
      <c r="BB8" s="53">
        <f>データ!U6</f>
        <v>24.38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f>データ!N6</f>
        <v>601.5</v>
      </c>
      <c r="C10" s="53"/>
      <c r="D10" s="53"/>
      <c r="E10" s="53"/>
      <c r="F10" s="53"/>
      <c r="G10" s="53"/>
      <c r="H10" s="53"/>
      <c r="I10" s="53" t="str">
        <f>データ!O6</f>
        <v>該当数値なし</v>
      </c>
      <c r="J10" s="53"/>
      <c r="K10" s="53"/>
      <c r="L10" s="53"/>
      <c r="M10" s="53"/>
      <c r="N10" s="53"/>
      <c r="O10" s="53"/>
      <c r="P10" s="53">
        <f>データ!P6</f>
        <v>29.19</v>
      </c>
      <c r="Q10" s="53"/>
      <c r="R10" s="53"/>
      <c r="S10" s="53"/>
      <c r="T10" s="53"/>
      <c r="U10" s="53"/>
      <c r="V10" s="53"/>
      <c r="W10" s="53">
        <f>データ!Q6</f>
        <v>117.98</v>
      </c>
      <c r="X10" s="53"/>
      <c r="Y10" s="53"/>
      <c r="Z10" s="53"/>
      <c r="AA10" s="53"/>
      <c r="AB10" s="53"/>
      <c r="AC10" s="53"/>
      <c r="AD10" s="54">
        <f>データ!R6</f>
        <v>3635</v>
      </c>
      <c r="AE10" s="54"/>
      <c r="AF10" s="54"/>
      <c r="AG10" s="54"/>
      <c r="AH10" s="54"/>
      <c r="AI10" s="54"/>
      <c r="AJ10" s="54"/>
      <c r="AK10" s="2"/>
      <c r="AL10" s="54">
        <f>データ!V6</f>
        <v>543</v>
      </c>
      <c r="AM10" s="54"/>
      <c r="AN10" s="54"/>
      <c r="AO10" s="54"/>
      <c r="AP10" s="54"/>
      <c r="AQ10" s="54"/>
      <c r="AR10" s="54"/>
      <c r="AS10" s="54"/>
      <c r="AT10" s="53">
        <f>データ!W6</f>
        <v>0.39</v>
      </c>
      <c r="AU10" s="53"/>
      <c r="AV10" s="53"/>
      <c r="AW10" s="53"/>
      <c r="AX10" s="53"/>
      <c r="AY10" s="53"/>
      <c r="AZ10" s="53"/>
      <c r="BA10" s="53"/>
      <c r="BB10" s="53">
        <f>データ!X6</f>
        <v>1392.31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44</v>
      </c>
      <c r="N86" s="12" t="s">
        <v>44</v>
      </c>
      <c r="O86" s="12" t="str">
        <f>データ!EO6</f>
        <v>【0.00】</v>
      </c>
    </row>
  </sheetData>
  <sheetProtection algorithmName="SHA-512" hashValue="FV0fnmp2x0EOYP+e+RYl3+mUyoNZh0oV0vvDzpqJ5Ofpl0ZBji9oy60rYLB5hl8umNDRUGKuWBNwF+jDWHfJmg==" saltValue="6gFwprkRk6gJQnnLL6dw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15181</v>
      </c>
      <c r="D6" s="19">
        <f t="shared" si="3"/>
        <v>47</v>
      </c>
      <c r="E6" s="19">
        <f t="shared" si="3"/>
        <v>17</v>
      </c>
      <c r="F6" s="19">
        <f t="shared" si="3"/>
        <v>6</v>
      </c>
      <c r="G6" s="19">
        <f t="shared" si="3"/>
        <v>0</v>
      </c>
      <c r="H6" s="19" t="str">
        <f t="shared" si="3"/>
        <v>北海道　利尻町</v>
      </c>
      <c r="I6" s="19" t="str">
        <f t="shared" si="3"/>
        <v>法非適用</v>
      </c>
      <c r="J6" s="19" t="str">
        <f t="shared" si="3"/>
        <v>下水道事業</v>
      </c>
      <c r="K6" s="19" t="str">
        <f t="shared" si="3"/>
        <v>漁業集落排水</v>
      </c>
      <c r="L6" s="19" t="str">
        <f t="shared" si="3"/>
        <v>H2</v>
      </c>
      <c r="M6" s="19" t="str">
        <f t="shared" si="3"/>
        <v>非設置</v>
      </c>
      <c r="N6" s="20">
        <f t="shared" si="3"/>
        <v>601.5</v>
      </c>
      <c r="O6" s="20" t="str">
        <f t="shared" si="3"/>
        <v>該当数値なし</v>
      </c>
      <c r="P6" s="20">
        <f t="shared" si="3"/>
        <v>29.19</v>
      </c>
      <c r="Q6" s="20">
        <f t="shared" si="3"/>
        <v>117.98</v>
      </c>
      <c r="R6" s="20">
        <f t="shared" si="3"/>
        <v>3635</v>
      </c>
      <c r="S6" s="20">
        <f t="shared" si="3"/>
        <v>1865</v>
      </c>
      <c r="T6" s="20">
        <f t="shared" si="3"/>
        <v>76.5</v>
      </c>
      <c r="U6" s="20">
        <f t="shared" si="3"/>
        <v>24.38</v>
      </c>
      <c r="V6" s="20">
        <f t="shared" si="3"/>
        <v>543</v>
      </c>
      <c r="W6" s="20">
        <f t="shared" si="3"/>
        <v>0.39</v>
      </c>
      <c r="X6" s="20">
        <f t="shared" si="3"/>
        <v>1392.31</v>
      </c>
      <c r="Y6" s="21">
        <f>IF(Y7="",NA(),Y7)</f>
        <v>57.56</v>
      </c>
      <c r="Z6" s="21">
        <f t="shared" ref="Z6:AH6" si="4">IF(Z7="",NA(),Z7)</f>
        <v>60.09</v>
      </c>
      <c r="AA6" s="21">
        <f t="shared" si="4"/>
        <v>48.56</v>
      </c>
      <c r="AB6" s="21">
        <f t="shared" si="4"/>
        <v>48.02</v>
      </c>
      <c r="AC6" s="21">
        <f t="shared" si="4"/>
        <v>46.57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6065.41</v>
      </c>
      <c r="BG6" s="21">
        <f t="shared" ref="BG6:BO6" si="7">IF(BG7="",NA(),BG7)</f>
        <v>5347.05</v>
      </c>
      <c r="BH6" s="21">
        <f t="shared" si="7"/>
        <v>5169.75</v>
      </c>
      <c r="BI6" s="21">
        <f t="shared" si="7"/>
        <v>5030.8100000000004</v>
      </c>
      <c r="BJ6" s="21">
        <f t="shared" si="7"/>
        <v>5568.81</v>
      </c>
      <c r="BK6" s="21">
        <f t="shared" si="7"/>
        <v>998.42</v>
      </c>
      <c r="BL6" s="21">
        <f t="shared" si="7"/>
        <v>1095.52</v>
      </c>
      <c r="BM6" s="21">
        <f t="shared" si="7"/>
        <v>1056.55</v>
      </c>
      <c r="BN6" s="21">
        <f t="shared" si="7"/>
        <v>1278.54</v>
      </c>
      <c r="BO6" s="21">
        <f t="shared" si="7"/>
        <v>1149.7</v>
      </c>
      <c r="BP6" s="20" t="str">
        <f>IF(BP7="","",IF(BP7="-","【-】","【"&amp;SUBSTITUTE(TEXT(BP7,"#,##0.00"),"-","△")&amp;"】"))</f>
        <v>【1,069.89】</v>
      </c>
      <c r="BQ6" s="21">
        <f>IF(BQ7="",NA(),BQ7)</f>
        <v>16.28</v>
      </c>
      <c r="BR6" s="21">
        <f t="shared" ref="BR6:BZ6" si="8">IF(BR7="",NA(),BR7)</f>
        <v>18.52</v>
      </c>
      <c r="BS6" s="21">
        <f t="shared" si="8"/>
        <v>20.36</v>
      </c>
      <c r="BT6" s="21">
        <f t="shared" si="8"/>
        <v>19.309999999999999</v>
      </c>
      <c r="BU6" s="21">
        <f t="shared" si="8"/>
        <v>17.2</v>
      </c>
      <c r="BV6" s="21">
        <f t="shared" si="8"/>
        <v>41.41</v>
      </c>
      <c r="BW6" s="21">
        <f t="shared" si="8"/>
        <v>39.64</v>
      </c>
      <c r="BX6" s="21">
        <f t="shared" si="8"/>
        <v>40</v>
      </c>
      <c r="BY6" s="21">
        <f t="shared" si="8"/>
        <v>38.74</v>
      </c>
      <c r="BZ6" s="21">
        <f t="shared" si="8"/>
        <v>35.96</v>
      </c>
      <c r="CA6" s="20" t="str">
        <f>IF(CA7="","",IF(CA7="-","【-】","【"&amp;SUBSTITUTE(TEXT(CA7,"#,##0.00"),"-","△")&amp;"】"))</f>
        <v>【39.89】</v>
      </c>
      <c r="CB6" s="21">
        <f>IF(CB7="",NA(),CB7)</f>
        <v>1082.3900000000001</v>
      </c>
      <c r="CC6" s="21">
        <f t="shared" ref="CC6:CK6" si="9">IF(CC7="",NA(),CC7)</f>
        <v>1091.29</v>
      </c>
      <c r="CD6" s="21">
        <f t="shared" si="9"/>
        <v>862.12</v>
      </c>
      <c r="CE6" s="21">
        <f t="shared" si="9"/>
        <v>1038.8900000000001</v>
      </c>
      <c r="CF6" s="21">
        <f t="shared" si="9"/>
        <v>982.93</v>
      </c>
      <c r="CG6" s="21">
        <f t="shared" si="9"/>
        <v>417.56</v>
      </c>
      <c r="CH6" s="21">
        <f t="shared" si="9"/>
        <v>449.72</v>
      </c>
      <c r="CI6" s="21">
        <f t="shared" si="9"/>
        <v>437.27</v>
      </c>
      <c r="CJ6" s="21">
        <f t="shared" si="9"/>
        <v>456.72</v>
      </c>
      <c r="CK6" s="21">
        <f t="shared" si="9"/>
        <v>481.96</v>
      </c>
      <c r="CL6" s="20" t="str">
        <f>IF(CL7="","",IF(CL7="-","【-】","【"&amp;SUBSTITUTE(TEXT(CL7,"#,##0.00"),"-","△")&amp;"】"))</f>
        <v>【426.52】</v>
      </c>
      <c r="CM6" s="21">
        <f>IF(CM7="",NA(),CM7)</f>
        <v>65.53</v>
      </c>
      <c r="CN6" s="21">
        <f t="shared" ref="CN6:CV6" si="10">IF(CN7="",NA(),CN7)</f>
        <v>62.62</v>
      </c>
      <c r="CO6" s="21">
        <f t="shared" si="10"/>
        <v>62.62</v>
      </c>
      <c r="CP6" s="21">
        <f t="shared" si="10"/>
        <v>62.62</v>
      </c>
      <c r="CQ6" s="21">
        <f t="shared" si="10"/>
        <v>62.62</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86.45</v>
      </c>
      <c r="CY6" s="21">
        <f t="shared" ref="CY6:DG6" si="11">IF(CY7="",NA(),CY7)</f>
        <v>87.34</v>
      </c>
      <c r="CZ6" s="21">
        <f t="shared" si="11"/>
        <v>88.4</v>
      </c>
      <c r="DA6" s="21">
        <f t="shared" si="11"/>
        <v>89.69</v>
      </c>
      <c r="DB6" s="21">
        <f t="shared" si="11"/>
        <v>88.4</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15181</v>
      </c>
      <c r="D7" s="23">
        <v>47</v>
      </c>
      <c r="E7" s="23">
        <v>17</v>
      </c>
      <c r="F7" s="23">
        <v>6</v>
      </c>
      <c r="G7" s="23">
        <v>0</v>
      </c>
      <c r="H7" s="23" t="s">
        <v>98</v>
      </c>
      <c r="I7" s="23" t="s">
        <v>99</v>
      </c>
      <c r="J7" s="23" t="s">
        <v>100</v>
      </c>
      <c r="K7" s="23" t="s">
        <v>101</v>
      </c>
      <c r="L7" s="23" t="s">
        <v>102</v>
      </c>
      <c r="M7" s="23" t="s">
        <v>103</v>
      </c>
      <c r="N7" s="24">
        <v>601.5</v>
      </c>
      <c r="O7" s="24" t="s">
        <v>104</v>
      </c>
      <c r="P7" s="24">
        <v>29.19</v>
      </c>
      <c r="Q7" s="24">
        <v>117.98</v>
      </c>
      <c r="R7" s="24">
        <v>3635</v>
      </c>
      <c r="S7" s="24">
        <v>1865</v>
      </c>
      <c r="T7" s="24">
        <v>76.5</v>
      </c>
      <c r="U7" s="24">
        <v>24.38</v>
      </c>
      <c r="V7" s="24">
        <v>543</v>
      </c>
      <c r="W7" s="24">
        <v>0.39</v>
      </c>
      <c r="X7" s="24">
        <v>1392.31</v>
      </c>
      <c r="Y7" s="24">
        <v>57.56</v>
      </c>
      <c r="Z7" s="24">
        <v>60.09</v>
      </c>
      <c r="AA7" s="24">
        <v>48.56</v>
      </c>
      <c r="AB7" s="24">
        <v>48.02</v>
      </c>
      <c r="AC7" s="24">
        <v>46.57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6065.41</v>
      </c>
      <c r="BG7" s="24">
        <v>5347.05</v>
      </c>
      <c r="BH7" s="24">
        <v>5169.75</v>
      </c>
      <c r="BI7" s="24">
        <v>5030.8100000000004</v>
      </c>
      <c r="BJ7" s="24">
        <v>5568.81</v>
      </c>
      <c r="BK7" s="24">
        <v>998.42</v>
      </c>
      <c r="BL7" s="24">
        <v>1095.52</v>
      </c>
      <c r="BM7" s="24">
        <v>1056.55</v>
      </c>
      <c r="BN7" s="24">
        <v>1278.54</v>
      </c>
      <c r="BO7" s="24">
        <v>1149.7</v>
      </c>
      <c r="BP7" s="24">
        <v>1069.8900000000001</v>
      </c>
      <c r="BQ7" s="24">
        <v>16.28</v>
      </c>
      <c r="BR7" s="24">
        <v>18.52</v>
      </c>
      <c r="BS7" s="24">
        <v>20.36</v>
      </c>
      <c r="BT7" s="24">
        <v>19.309999999999999</v>
      </c>
      <c r="BU7" s="24">
        <v>17.2</v>
      </c>
      <c r="BV7" s="24">
        <v>41.41</v>
      </c>
      <c r="BW7" s="24">
        <v>39.64</v>
      </c>
      <c r="BX7" s="24">
        <v>40</v>
      </c>
      <c r="BY7" s="24">
        <v>38.74</v>
      </c>
      <c r="BZ7" s="24">
        <v>35.96</v>
      </c>
      <c r="CA7" s="24">
        <v>39.89</v>
      </c>
      <c r="CB7" s="24">
        <v>1082.3900000000001</v>
      </c>
      <c r="CC7" s="24">
        <v>1091.29</v>
      </c>
      <c r="CD7" s="24">
        <v>862.12</v>
      </c>
      <c r="CE7" s="24">
        <v>1038.8900000000001</v>
      </c>
      <c r="CF7" s="24">
        <v>982.93</v>
      </c>
      <c r="CG7" s="24">
        <v>417.56</v>
      </c>
      <c r="CH7" s="24">
        <v>449.72</v>
      </c>
      <c r="CI7" s="24">
        <v>437.27</v>
      </c>
      <c r="CJ7" s="24">
        <v>456.72</v>
      </c>
      <c r="CK7" s="24">
        <v>481.96</v>
      </c>
      <c r="CL7" s="24">
        <v>426.52</v>
      </c>
      <c r="CM7" s="24">
        <v>65.53</v>
      </c>
      <c r="CN7" s="24">
        <v>62.62</v>
      </c>
      <c r="CO7" s="24">
        <v>62.62</v>
      </c>
      <c r="CP7" s="24">
        <v>62.62</v>
      </c>
      <c r="CQ7" s="24">
        <v>62.62</v>
      </c>
      <c r="CR7" s="24">
        <v>32.479999999999997</v>
      </c>
      <c r="CS7" s="24">
        <v>30.19</v>
      </c>
      <c r="CT7" s="24">
        <v>28.77</v>
      </c>
      <c r="CU7" s="24">
        <v>26.22</v>
      </c>
      <c r="CV7" s="24">
        <v>26.12</v>
      </c>
      <c r="CW7" s="24">
        <v>28.16</v>
      </c>
      <c r="CX7" s="24">
        <v>86.45</v>
      </c>
      <c r="CY7" s="24">
        <v>87.34</v>
      </c>
      <c r="CZ7" s="24">
        <v>88.4</v>
      </c>
      <c r="DA7" s="24">
        <v>89.69</v>
      </c>
      <c r="DB7" s="24">
        <v>88.4</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2025-01-24T07:37:33Z</dcterms:created>
  <dcterms:modified xsi:type="dcterms:W3CDTF">2025-02-05T02:50:21Z</dcterms:modified>
  <cp:category/>
</cp:coreProperties>
</file>