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S:\総務課\02財政管財係\01 財政フォルダ\★財政状況資料集★\【財政状況資料集】_015181_利尻町_2024\提出１回目\【財政状況資料集】_015181_利尻町_2024\"/>
    </mc:Choice>
  </mc:AlternateContent>
  <xr:revisionPtr revIDLastSave="0" documentId="13_ncr:1_{D8652B0F-D0F6-4136-B53B-E763A9D8CBFE}"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基金残高に係る経年分析" sheetId="8" r:id="rId12"/>
    <sheet name="将来負担比率（分子）の構造" sheetId="7"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5" i="12" l="1"/>
  <c r="Q35"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C36" i="10"/>
  <c r="CO35" i="10"/>
  <c r="C35" i="10"/>
  <c r="CO34" i="10"/>
  <c r="BW34" i="10"/>
  <c r="BW35" i="10" s="1"/>
  <c r="BW36" i="10" s="1"/>
  <c r="BW37" i="10" s="1"/>
  <c r="BW38" i="10" s="1"/>
  <c r="C34" i="10"/>
  <c r="AM34" i="10" l="1"/>
  <c r="AM35" i="10" s="1"/>
  <c r="AM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<sst xmlns="http://schemas.openxmlformats.org/spreadsheetml/2006/main" count="1125" uniqueCount="566">
  <si>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</si>
  <si>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</si>
  <si>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</si>
  <si>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</si>
  <si>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</si>
  <si>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</si>
  <si>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</si>
  <si>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</si>
  <si>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</si>
  <si>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</si>
  <si>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</si>
  <si>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</si>
  <si>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</si>
  <si>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</si>
  <si>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</si>
  <si>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</si>
  <si>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</si>
  <si>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</si>
  <si>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</si>
  <si>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</si>
  <si>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</si>
  <si>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</si>
  <si>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</si>
  <si>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</si>
  <si>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</si>
  <si>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</si>
  <si>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</si>
  <si>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</si>
  <si>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</si>
  <si>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</si>
  <si>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</si>
  <si>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</si>
  <si>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</si>
  <si>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</si>
  <si>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</si>
  <si>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</si>
  <si>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</si>
  <si>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</si>
  <si>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</si>
  <si>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</si>
  <si>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</si>
  <si>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</si>
  <si>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</si>
  <si>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</si>
  <si>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</si>
  <si>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</si>
  <si>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</si>
  <si>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</si>
  <si>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</si>
  <si>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</si>
  <si>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</si>
  <si>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</si>
  <si>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</si>
  <si>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</si>
  <si>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</si>
  <si>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</si>
  <si>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</si>
  <si>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</si>
  <si>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</si>
  <si>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</si>
  <si>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</si>
  <si>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</si>
  <si>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</si>
  <si>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</si>
  <si>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</si>
  <si>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</si>
  <si>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</si>
  <si>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</si>
  <si>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</si>
  <si>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</si>
  <si>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</si>
  <si>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</si>
  <si>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</si>
  <si>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</si>
  <si>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</si>
  <si>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</si>
  <si>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</si>
  <si>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</si>
  <si>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</si>
  <si>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</si>
  <si>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</si>
  <si>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</si>
  <si>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</si>
  <si>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</si>
  <si>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</si>
  <si>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</si>
  <si>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</si>
  <si>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</si>
  <si>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</si>
  <si>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</si>
  <si>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</si>
  <si>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</si>
  <si>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</si>
  <si>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</si>
  <si>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</si>
  <si>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</si>
  <si>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</si>
  <si>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</si>
  <si>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</si>
  <si>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</si>
  <si>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</si>
  <si>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</si>
  <si>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</si>
  <si>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</si>
  <si>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</si>
  <si>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</si>
  <si>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</si>
  <si>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</si>
  <si>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</si>
  <si>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</si>
  <si>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</si>
  <si>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</si>
  <si>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</si>
  <si>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</si>
  <si>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</si>
  <si>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</si>
  <si>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</si>
  <si>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</si>
  <si>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</si>
  <si>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</si>
  <si>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</si>
  <si>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</si>
  <si>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</si>
  <si>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</si>
  <si>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</si>
  <si>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</si>
  <si>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</si>
  <si>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</si>
  <si>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</si>
  <si>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</si>
  <si>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</si>
  <si>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</si>
  <si>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</si>
  <si>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</si>
  <si>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</si>
  <si>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</si>
  <si>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</si>
  <si>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</si>
  <si>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</si>
  <si>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</si>
  <si>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</si>
  <si>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</si>
  <si>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</si>
  <si>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</si>
  <si>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</si>
  <si>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</si>
  <si>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</si>
  <si>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</si>
  <si>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</si>
  <si>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</si>
  <si>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</si>
  <si>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</si>
  <si>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</si>
  <si>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</si>
  <si>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</si>
  <si>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</si>
  <si>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</si>
  <si>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</si>
  <si>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</si>
  <si>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</si>
  <si>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</si>
  <si>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</si>
  <si>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</si>
  <si>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</si>
  <si>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</si>
  <si>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</si>
  <si>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</si>
  <si>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</si>
  <si>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</si>
  <si>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</si>
  <si>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</si>
  <si>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</si>
  <si>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</si>
  <si>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</si>
  <si>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</si>
  <si>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</si>
  <si>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</si>
  <si>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</si>
  <si>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</si>
  <si>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</si>
  <si>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</si>
  <si>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</si>
  <si>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</si>
  <si>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</si>
  <si>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</si>
  <si>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</si>
  <si>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</si>
  <si>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</si>
  <si>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</si>
  <si>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</si>
  <si>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</si>
  <si>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</si>
  <si>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</si>
  <si>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</si>
  <si>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</si>
  <si>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</si>
  <si>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</si>
  <si>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</si>
  <si>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</si>
  <si>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</si>
  <si>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</si>
  <si>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</si>
  <si>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北海道利尻町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</si>
  <si>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</si>
  <si>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</si>
  <si>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</si>
  <si>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</si>
  <si>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</si>
  <si>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</si>
  <si>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</si>
  <si>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</si>
  <si>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</si>
  <si>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</si>
  <si>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</si>
  <si>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</si>
  <si>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</si>
  <si>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</si>
  <si>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</si>
  <si>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</si>
  <si>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</si>
  <si>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</si>
  <si>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</si>
  <si>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</si>
  <si>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</si>
  <si>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</si>
  <si>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</si>
  <si>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</si>
  <si>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</si>
  <si>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</si>
  <si>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</si>
  <si>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</si>
  <si>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</si>
  <si>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</si>
  <si>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</si>
  <si>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</si>
  <si>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</si>
  <si>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</si>
  <si>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</si>
  <si>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</si>
  <si>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</si>
  <si>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</si>
  <si>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</si>
  <si>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</si>
  <si>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</si>
  <si>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</si>
  <si>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</si>
  <si>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</si>
  <si>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</si>
  <si>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</si>
  <si>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</si>
  <si>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</si>
  <si>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</si>
  <si>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</si>
  <si>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</si>
  <si>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</si>
  <si>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</si>
  <si>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</si>
  <si>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</si>
  <si>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</si>
  <si>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</si>
  <si>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</si>
  <si>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</si>
  <si>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</si>
  <si>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</si>
  <si>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</si>
  <si>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</si>
  <si>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</si>
  <si>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</si>
  <si>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</si>
  <si>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</si>
  <si>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</si>
  <si>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</si>
  <si>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</si>
  <si>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</si>
  <si>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</si>
  <si>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</si>
  <si>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</si>
  <si>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</si>
  <si>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</si>
  <si>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</si>
  <si>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</si>
  <si>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</si>
  <si>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</si>
  <si>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</si>
  <si>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</si>
  <si>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</si>
  <si>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</si>
  <si>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</si>
  <si>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</si>
  <si>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</si>
  <si>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</si>
  <si>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</si>
  <si>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</si>
  <si>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</si>
  <si>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</si>
  <si>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</si>
  <si>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</si>
  <si>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</si>
  <si>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</si>
  <si>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</si>
  <si>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</si>
  <si>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</si>
  <si>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</si>
  <si>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</si>
  <si>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</si>
  <si>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</si>
  <si>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</si>
  <si>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</si>
  <si>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</si>
  <si>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</si>
  <si>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</si>
  <si>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</si>
  <si>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</si>
  <si>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</si>
  <si>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</si>
  <si>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</si>
  <si>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</si>
  <si>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</si>
  <si>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</si>
  <si>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</si>
  <si>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</si>
  <si>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</si>
  <si>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</si>
  <si>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</si>
  <si>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</si>
  <si>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</si>
  <si>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</si>
  <si>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</si>
  <si>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</si>
  <si>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</si>
  <si>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</si>
  <si>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</si>
  <si>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</si>
  <si>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</si>
  <si>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</si>
  <si>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</si>
  <si>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</si>
  <si>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</si>
  <si>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</si>
  <si>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</si>
  <si>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</si>
  <si>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</si>
  <si>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</si>
  <si>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</si>
  <si>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</si>
  <si>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</si>
  <si>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</si>
  <si>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</si>
  <si>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</si>
  <si>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</si>
  <si>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</si>
  <si>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</si>
  <si>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</si>
  <si>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北海道利尻町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</si>
  <si>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</si>
  <si>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</si>
  <si>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</si>
  <si>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</si>
  <si>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</si>
  <si>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</si>
  <si>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</si>
  <si>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</si>
  <si>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</si>
  <si>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</si>
  <si>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</si>
  <si>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</si>
  <si>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</si>
  <si>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</si>
  <si>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</si>
  <si>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</si>
  <si>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</si>
  <si>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</si>
  <si>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</si>
  <si>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</si>
  <si>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利尻町し尿前処理事業特別会計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</si>
  <si>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</si>
  <si>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</si>
  <si>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</si>
  <si>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</si>
  <si>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</si>
  <si>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</si>
  <si>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</si>
  <si>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</si>
  <si>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</si>
  <si>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</si>
  <si>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</si>
  <si>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</si>
  <si>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</si>
  <si>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利尻町国民健康保険事業特別会計</t>
    <phoneticPr fontId="5"/>
  </si>
  <si>
    <t>利尻町介護保険特別会計（介護保険事業勘定）</t>
    <phoneticPr fontId="5"/>
  </si>
  <si>
    <t>利尻町後期高齢者医療特別会計</t>
    <phoneticPr fontId="5"/>
  </si>
  <si>
    <t>利尻町特別養護老人ホーム特別会計</t>
    <phoneticPr fontId="5"/>
  </si>
  <si>
    <t>利尻町介護保険特別会計（介護保険サービス事業勘定）</t>
    <phoneticPr fontId="5"/>
  </si>
  <si>
    <t>利尻町簡易水道事業会計</t>
    <phoneticPr fontId="5"/>
  </si>
  <si>
    <t>法適用企業</t>
    <phoneticPr fontId="5"/>
  </si>
  <si>
    <t>利尻町砕石事業会計</t>
    <phoneticPr fontId="5"/>
  </si>
  <si>
    <t>利尻町下水道事業会計</t>
    <phoneticPr fontId="5"/>
  </si>
  <si>
    <t>利尻町宿泊施設特別会計</t>
    <phoneticPr fontId="5"/>
  </si>
  <si>
    <t>法非適用企業</t>
    <phoneticPr fontId="5"/>
  </si>
  <si>
    <t>利尻町港湾事業特別会計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</si>
  <si>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</si>
  <si>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</si>
  <si>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</si>
  <si>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</si>
  <si>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</si>
  <si>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</si>
  <si>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</si>
  <si>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</si>
  <si>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</si>
  <si>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</si>
  <si>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</si>
  <si>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</si>
  <si>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</si>
  <si>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</si>
  <si>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</si>
  <si>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</si>
  <si>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</si>
  <si>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</si>
  <si>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</si>
  <si>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</si>
  <si>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</si>
  <si>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</si>
  <si>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</si>
  <si>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</si>
  <si>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</si>
  <si>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</si>
  <si>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</si>
  <si>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</si>
  <si>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</si>
  <si>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</si>
  <si>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</si>
  <si>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</si>
  <si>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</si>
  <si>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</si>
  <si>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</si>
  <si>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</si>
  <si>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</si>
  <si>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</si>
  <si>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</si>
  <si>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</si>
  <si>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</si>
  <si>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</si>
  <si>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</si>
  <si>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</si>
  <si>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</si>
  <si>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</si>
  <si>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</si>
  <si>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</si>
  <si>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</si>
  <si>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</si>
  <si>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</si>
  <si>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</si>
  <si>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</si>
  <si>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</si>
  <si>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</si>
  <si>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</si>
  <si>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</si>
  <si>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</si>
  <si>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</si>
  <si>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</si>
  <si>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</si>
  <si>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</si>
  <si>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</si>
  <si>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</si>
  <si>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</si>
  <si>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</si>
  <si>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</si>
  <si>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</si>
  <si>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</si>
  <si>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</si>
  <si>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</si>
  <si>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</si>
  <si>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</si>
  <si>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</si>
  <si>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</si>
  <si>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</si>
  <si>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</si>
  <si>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</si>
  <si>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</si>
  <si>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</si>
  <si>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</si>
  <si>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</si>
  <si>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</si>
  <si>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</si>
  <si>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</si>
  <si>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</si>
  <si>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</si>
  <si>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</si>
  <si>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</si>
  <si>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</si>
  <si>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</si>
  <si>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</si>
  <si>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</si>
  <si>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</si>
  <si>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</si>
  <si>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</si>
  <si>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</si>
  <si>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</si>
  <si>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</si>
  <si>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</si>
  <si>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</si>
  <si>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</si>
  <si>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</si>
  <si>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</si>
  <si>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</si>
  <si>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</si>
  <si>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</si>
  <si>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</si>
  <si>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</si>
  <si>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</si>
  <si>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</si>
  <si>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</si>
  <si>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</si>
  <si>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</si>
  <si>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</si>
  <si>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</si>
  <si>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</si>
  <si>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</si>
  <si>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</si>
  <si>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</si>
  <si>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</si>
  <si>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</si>
  <si>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</si>
  <si>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</si>
  <si>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</si>
  <si>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</si>
  <si>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</si>
  <si>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</si>
  <si>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</si>
  <si>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</si>
  <si>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</si>
  <si>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</si>
  <si>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</si>
  <si>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</si>
  <si>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</si>
  <si>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1.63</t>
  </si>
  <si>
    <t>▲ 7.01</t>
  </si>
  <si>
    <t>利尻町砕石事業会計</t>
  </si>
  <si>
    <t>一般会計</t>
  </si>
  <si>
    <t>利尻町下水道事業会計</t>
  </si>
  <si>
    <t>利尻町国民健康保険事業特別会計</t>
  </si>
  <si>
    <t>利尻町介護保険特別会計（介護保険事業勘定）</t>
  </si>
  <si>
    <t>利尻町簡易水道事業会計</t>
  </si>
  <si>
    <t>利尻町後期高齢者医療特別会計</t>
  </si>
  <si>
    <t>利尻町介護保険特別会計（介護保険サービス事業勘定）</t>
  </si>
  <si>
    <t>その他会計（赤字）</t>
  </si>
  <si>
    <t>▲ 3.37</t>
  </si>
  <si>
    <t>その他会計（黒字）</t>
  </si>
  <si>
    <t>R02</t>
    <phoneticPr fontId="5"/>
  </si>
  <si>
    <t>R03</t>
    <phoneticPr fontId="5"/>
  </si>
  <si>
    <t>R04</t>
    <phoneticPr fontId="5"/>
  </si>
  <si>
    <t>R05</t>
    <phoneticPr fontId="5"/>
  </si>
  <si>
    <t>R06</t>
    <phoneticPr fontId="5"/>
  </si>
  <si>
    <t>ふるさと応援基金</t>
    <rPh sb="4" eb="6">
      <t>オウエン</t>
    </rPh>
    <rPh sb="6" eb="8">
      <t>キキン</t>
    </rPh>
    <phoneticPr fontId="5"/>
  </si>
  <si>
    <t>公共施設整備基金</t>
    <rPh sb="0" eb="2">
      <t>コウキョウ</t>
    </rPh>
    <rPh sb="2" eb="4">
      <t>シセツ</t>
    </rPh>
    <rPh sb="4" eb="6">
      <t>セイビ</t>
    </rPh>
    <rPh sb="6" eb="8">
      <t>キキン</t>
    </rPh>
    <phoneticPr fontId="5"/>
  </si>
  <si>
    <t>学校教育施設整備基金</t>
    <rPh sb="0" eb="2">
      <t>ガッコウ</t>
    </rPh>
    <rPh sb="2" eb="4">
      <t>キョウイク</t>
    </rPh>
    <rPh sb="4" eb="6">
      <t>シセツ</t>
    </rPh>
    <rPh sb="6" eb="8">
      <t>セイビ</t>
    </rPh>
    <rPh sb="8" eb="10">
      <t>キキン</t>
    </rPh>
    <phoneticPr fontId="5"/>
  </si>
  <si>
    <t>振興基金</t>
    <rPh sb="0" eb="2">
      <t>シンコウ</t>
    </rPh>
    <rPh sb="2" eb="4">
      <t>キキン</t>
    </rPh>
    <phoneticPr fontId="5"/>
  </si>
  <si>
    <t>地域福祉基金</t>
    <rPh sb="0" eb="2">
      <t>チイキ</t>
    </rPh>
    <rPh sb="2" eb="4">
      <t>フクシ</t>
    </rPh>
    <rPh sb="4" eb="6">
      <t>キキン</t>
    </rPh>
    <phoneticPr fontId="5"/>
  </si>
  <si>
    <t>-</t>
    <phoneticPr fontId="2"/>
  </si>
  <si>
    <t>-</t>
    <phoneticPr fontId="2"/>
  </si>
  <si>
    <t>-</t>
    <phoneticPr fontId="38"/>
  </si>
  <si>
    <t>利尻礼文消防事務組合</t>
    <rPh sb="0" eb="2">
      <t>リシリ</t>
    </rPh>
    <rPh sb="2" eb="4">
      <t>レブン</t>
    </rPh>
    <rPh sb="4" eb="6">
      <t>ショウボウ</t>
    </rPh>
    <rPh sb="6" eb="8">
      <t>ジム</t>
    </rPh>
    <rPh sb="8" eb="10">
      <t>クミアイ</t>
    </rPh>
    <phoneticPr fontId="10"/>
  </si>
  <si>
    <t>利尻島国民健康保険病院組合（病院）</t>
    <rPh sb="0" eb="3">
      <t>リシリトウ</t>
    </rPh>
    <rPh sb="3" eb="5">
      <t>コクミン</t>
    </rPh>
    <rPh sb="5" eb="7">
      <t>ケンコウ</t>
    </rPh>
    <rPh sb="7" eb="9">
      <t>ホケン</t>
    </rPh>
    <rPh sb="9" eb="11">
      <t>ビョウイン</t>
    </rPh>
    <rPh sb="11" eb="13">
      <t>クミアイ</t>
    </rPh>
    <rPh sb="14" eb="16">
      <t>ビョウイン</t>
    </rPh>
    <phoneticPr fontId="10"/>
  </si>
  <si>
    <t>利尻島国民健康保険病院組合（訪問）</t>
    <rPh sb="14" eb="16">
      <t>ホウモン</t>
    </rPh>
    <phoneticPr fontId="10"/>
  </si>
  <si>
    <t>利尻郡学校給食組合</t>
    <rPh sb="0" eb="2">
      <t>リシリ</t>
    </rPh>
    <rPh sb="2" eb="3">
      <t>グン</t>
    </rPh>
    <rPh sb="3" eb="5">
      <t>ガッコウ</t>
    </rPh>
    <rPh sb="5" eb="7">
      <t>キュウショク</t>
    </rPh>
    <rPh sb="7" eb="9">
      <t>クミアイ</t>
    </rPh>
    <phoneticPr fontId="10"/>
  </si>
  <si>
    <t>利尻郡清掃施設組合</t>
    <rPh sb="0" eb="2">
      <t>リシリ</t>
    </rPh>
    <rPh sb="2" eb="3">
      <t>グン</t>
    </rPh>
    <rPh sb="3" eb="5">
      <t>セイソウ</t>
    </rPh>
    <rPh sb="5" eb="7">
      <t>シセツ</t>
    </rPh>
    <rPh sb="7" eb="9">
      <t>クミアイ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</si>
</sst>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75BB-4480-9184-EAD442678F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246917</c:v>
                </c:pt>
                <c:pt idx="1">
                  <c:v>271458</c:v>
                </c:pt>
                <c:pt idx="2">
                  <c:v>270964</c:v>
                </c:pt>
                <c:pt idx="3">
                  <c:v>899747</c:v>
                </c:pt>
                <c:pt idx="4">
                  <c:v>921714</c:v>
                </c:pt>
              </c:numCache>
            </c:numRef>
          </c:val>
          <c:smooth val="0"/>
          <c:extLst>
            <c:ext xmlns:c16="http://schemas.microsoft.com/office/drawing/2014/chart" uri="{C3380CC4-5D6E-409C-BE32-E72D297353CC}">
              <c16:uniqueId val="{00000001-75BB-4480-9184-EAD442678F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2.5299999999999998</c:v>
                </c:pt>
                <c:pt idx="1">
                  <c:v>5.27</c:v>
                </c:pt>
                <c:pt idx="2">
                  <c:v>6.34</c:v>
                </c:pt>
                <c:pt idx="3">
                  <c:v>4.8</c:v>
                </c:pt>
                <c:pt idx="4">
                  <c:v>1.1299999999999999</c:v>
                </c:pt>
              </c:numCache>
            </c:numRef>
          </c:val>
          <c:extLst>
            <c:ext xmlns:c16="http://schemas.microsoft.com/office/drawing/2014/chart" uri="{C3380CC4-5D6E-409C-BE32-E72D297353CC}">
              <c16:uniqueId val="{00000000-587B-484C-8D55-411F11D76F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c:v>
                </c:pt>
                <c:pt idx="1">
                  <c:v>5.57</c:v>
                </c:pt>
                <c:pt idx="2">
                  <c:v>14.48</c:v>
                </c:pt>
                <c:pt idx="3">
                  <c:v>14.69</c:v>
                </c:pt>
                <c:pt idx="4">
                  <c:v>11.05</c:v>
                </c:pt>
              </c:numCache>
            </c:numRef>
          </c:val>
          <c:extLst>
            <c:ext xmlns:c16="http://schemas.microsoft.com/office/drawing/2014/chart" uri="{C3380CC4-5D6E-409C-BE32-E72D297353CC}">
              <c16:uniqueId val="{00000001-587B-484C-8D55-411F11D76F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7.14</c:v>
                </c:pt>
                <c:pt idx="2">
                  <c:v>9.65</c:v>
                </c:pt>
                <c:pt idx="3">
                  <c:v>-1.63</c:v>
                </c:pt>
                <c:pt idx="4">
                  <c:v>-7.01</c:v>
                </c:pt>
              </c:numCache>
            </c:numRef>
          </c:val>
          <c:smooth val="0"/>
          <c:extLst>
            <c:ext xmlns:c16="http://schemas.microsoft.com/office/drawing/2014/chart" uri="{C3380CC4-5D6E-409C-BE32-E72D297353CC}">
              <c16:uniqueId val="{00000002-587B-484C-8D55-411F11D76F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c:v>
                </c:pt>
                <c:pt idx="2">
                  <c:v>#N/A</c:v>
                </c:pt>
                <c:pt idx="3">
                  <c:v>0.55000000000000004</c:v>
                </c:pt>
                <c:pt idx="4">
                  <c:v>#N/A</c:v>
                </c:pt>
                <c:pt idx="5">
                  <c:v>0.52</c:v>
                </c:pt>
                <c:pt idx="6">
                  <c:v>#N/A</c:v>
                </c:pt>
                <c:pt idx="7">
                  <c:v>0.47</c:v>
                </c:pt>
                <c:pt idx="8">
                  <c:v>#N/A</c:v>
                </c:pt>
                <c:pt idx="9">
                  <c:v>0.01</c:v>
                </c:pt>
              </c:numCache>
            </c:numRef>
          </c:val>
          <c:extLst>
            <c:ext xmlns:c16="http://schemas.microsoft.com/office/drawing/2014/chart" uri="{C3380CC4-5D6E-409C-BE32-E72D297353CC}">
              <c16:uniqueId val="{00000000-B6D9-4309-8F15-BA085CD770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3.37</c:v>
                </c:pt>
                <c:pt idx="7">
                  <c:v>#N/A</c:v>
                </c:pt>
                <c:pt idx="8">
                  <c:v>0</c:v>
                </c:pt>
                <c:pt idx="9">
                  <c:v>0</c:v>
                </c:pt>
              </c:numCache>
            </c:numRef>
          </c:val>
          <c:extLst>
            <c:ext xmlns:c16="http://schemas.microsoft.com/office/drawing/2014/chart" uri="{C3380CC4-5D6E-409C-BE32-E72D297353CC}">
              <c16:uniqueId val="{00000001-B6D9-4309-8F15-BA085CD7707E}"/>
            </c:ext>
          </c:extLst>
        </c:ser>
        <c:ser>
          <c:idx val="2"/>
          <c:order val="2"/>
          <c:tx>
            <c:strRef>
              <c:f>データシート!$A$29</c:f>
              <c:strCache>
                <c:ptCount val="1"/>
                <c:pt idx="0">
                  <c:v>利尻町介護保険特別会計（介護保険サービス事業勘定）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0.04</c:v>
                </c:pt>
                <c:pt idx="4">
                  <c:v>#N/A</c:v>
                </c:pt>
                <c:pt idx="5">
                  <c:v>0.03</c:v>
                </c:pt>
                <c:pt idx="6">
                  <c:v>#N/A</c:v>
                </c:pt>
                <c:pt idx="7">
                  <c:v>0</c:v>
                </c:pt>
                <c:pt idx="8">
                  <c:v>#N/A</c:v>
                </c:pt>
                <c:pt idx="9">
                  <c:v>0.02</c:v>
                </c:pt>
              </c:numCache>
            </c:numRef>
          </c:val>
          <c:extLst>
            <c:ext xmlns:c16="http://schemas.microsoft.com/office/drawing/2014/chart" uri="{C3380CC4-5D6E-409C-BE32-E72D297353CC}">
              <c16:uniqueId val="{00000002-B6D9-4309-8F15-BA085CD7707E}"/>
            </c:ext>
          </c:extLst>
        </c:ser>
        <c:ser>
          <c:idx val="3"/>
          <c:order val="3"/>
          <c:tx>
            <c:strRef>
              <c:f>データシート!$A$30</c:f>
              <c:strCache>
                <c:ptCount val="1"/>
                <c:pt idx="0">
                  <c:v>利尻町後期高齢者医療特別会計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c:v>
                </c:pt>
                <c:pt idx="8">
                  <c:v>#N/A</c:v>
                </c:pt>
                <c:pt idx="9">
                  <c:v>0.04</c:v>
                </c:pt>
              </c:numCache>
            </c:numRef>
          </c:val>
          <c:extLst>
            <c:ext xmlns:c16="http://schemas.microsoft.com/office/drawing/2014/chart" uri="{C3380CC4-5D6E-409C-BE32-E72D297353CC}">
              <c16:uniqueId val="{00000003-B6D9-4309-8F15-BA085CD7707E}"/>
            </c:ext>
          </c:extLst>
        </c:ser>
        <c:ser>
          <c:idx val="4"/>
          <c:order val="4"/>
          <c:tx>
            <c:strRef>
              <c:f>データシート!$A$31</c:f>
              <c:strCache>
                <c:ptCount val="1"/>
                <c:pt idx="0">
                  <c:v>利尻町簡易水道事業会計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4-B6D9-4309-8F15-BA085CD7707E}"/>
            </c:ext>
          </c:extLst>
        </c:ser>
        <c:ser>
          <c:idx val="5"/>
          <c:order val="5"/>
          <c:tx>
            <c:strRef>
              <c:f>データシート!$A$32</c:f>
              <c:strCache>
                <c:ptCount val="1"/>
                <c:pt idx="0">
                  <c:v>利尻町介護保険特別会計（介護保険事業勘定）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0.63</c:v>
                </c:pt>
                <c:pt idx="4">
                  <c:v>#N/A</c:v>
                </c:pt>
                <c:pt idx="5">
                  <c:v>0.46</c:v>
                </c:pt>
                <c:pt idx="6">
                  <c:v>#N/A</c:v>
                </c:pt>
                <c:pt idx="7">
                  <c:v>0.42</c:v>
                </c:pt>
                <c:pt idx="8">
                  <c:v>#N/A</c:v>
                </c:pt>
                <c:pt idx="9">
                  <c:v>0.52</c:v>
                </c:pt>
              </c:numCache>
            </c:numRef>
          </c:val>
          <c:extLst>
            <c:ext xmlns:c16="http://schemas.microsoft.com/office/drawing/2014/chart" uri="{C3380CC4-5D6E-409C-BE32-E72D297353CC}">
              <c16:uniqueId val="{00000005-B6D9-4309-8F15-BA085CD7707E}"/>
            </c:ext>
          </c:extLst>
        </c:ser>
        <c:ser>
          <c:idx val="6"/>
          <c:order val="6"/>
          <c:tx>
            <c:strRef>
              <c:f>データシート!$A$33</c:f>
              <c:strCache>
                <c:ptCount val="1"/>
                <c:pt idx="0">
                  <c:v>利尻町国民健康保険事業特別会計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1.45</c:v>
                </c:pt>
                <c:pt idx="2">
                  <c:v>#N/A</c:v>
                </c:pt>
                <c:pt idx="3">
                  <c:v>1.06</c:v>
                </c:pt>
                <c:pt idx="4">
                  <c:v>#N/A</c:v>
                </c:pt>
                <c:pt idx="5">
                  <c:v>0.84</c:v>
                </c:pt>
                <c:pt idx="6">
                  <c:v>#N/A</c:v>
                </c:pt>
                <c:pt idx="7">
                  <c:v>0.43</c:v>
                </c:pt>
                <c:pt idx="8">
                  <c:v>#N/A</c:v>
                </c:pt>
                <c:pt idx="9">
                  <c:v>0.82</c:v>
                </c:pt>
              </c:numCache>
            </c:numRef>
          </c:val>
          <c:extLst>
            <c:ext xmlns:c16="http://schemas.microsoft.com/office/drawing/2014/chart" uri="{C3380CC4-5D6E-409C-BE32-E72D297353CC}">
              <c16:uniqueId val="{00000006-B6D9-4309-8F15-BA085CD7707E}"/>
            </c:ext>
          </c:extLst>
        </c:ser>
        <c:ser>
          <c:idx val="7"/>
          <c:order val="7"/>
          <c:tx>
            <c:strRef>
              <c:f>データシート!$A$34</c:f>
              <c:strCache>
                <c:ptCount val="1"/>
                <c:pt idx="0">
                  <c:v>利尻町下水道事業会計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0.84</c:v>
                </c:pt>
              </c:numCache>
            </c:numRef>
          </c:val>
          <c:extLst>
            <c:ext xmlns:c16="http://schemas.microsoft.com/office/drawing/2014/chart" uri="{C3380CC4-5D6E-409C-BE32-E72D297353CC}">
              <c16:uniqueId val="{00000007-B6D9-4309-8F15-BA085CD770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2.52</c:v>
                </c:pt>
                <c:pt idx="2">
                  <c:v>#N/A</c:v>
                </c:pt>
                <c:pt idx="3">
                  <c:v>5.26</c:v>
                </c:pt>
                <c:pt idx="4">
                  <c:v>#N/A</c:v>
                </c:pt>
                <c:pt idx="5">
                  <c:v>6.33</c:v>
                </c:pt>
                <c:pt idx="6">
                  <c:v>#N/A</c:v>
                </c:pt>
                <c:pt idx="7">
                  <c:v>4.79</c:v>
                </c:pt>
                <c:pt idx="8">
                  <c:v>#N/A</c:v>
                </c:pt>
                <c:pt idx="9">
                  <c:v>1.1299999999999999</c:v>
                </c:pt>
              </c:numCache>
            </c:numRef>
          </c:val>
          <c:extLst>
            <c:ext xmlns:c16="http://schemas.microsoft.com/office/drawing/2014/chart" uri="{C3380CC4-5D6E-409C-BE32-E72D297353CC}">
              <c16:uniqueId val="{00000008-B6D9-4309-8F15-BA085CD7707E}"/>
            </c:ext>
          </c:extLst>
        </c:ser>
        <c:ser>
          <c:idx val="9"/>
          <c:order val="9"/>
          <c:tx>
            <c:strRef>
              <c:f>データシート!$A$36</c:f>
              <c:strCache>
                <c:ptCount val="1"/>
                <c:pt idx="0">
                  <c:v>利尻町砕石事業会計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c:v>
                </c:pt>
                <c:pt idx="2">
                  <c:v>#N/A</c:v>
                </c:pt>
                <c:pt idx="3">
                  <c:v>9.6</c:v>
                </c:pt>
                <c:pt idx="4">
                  <c:v>#N/A</c:v>
                </c:pt>
                <c:pt idx="5">
                  <c:v>9.9499999999999993</c:v>
                </c:pt>
                <c:pt idx="6">
                  <c:v>#N/A</c:v>
                </c:pt>
                <c:pt idx="7">
                  <c:v>9.26</c:v>
                </c:pt>
                <c:pt idx="8">
                  <c:v>#N/A</c:v>
                </c:pt>
                <c:pt idx="9">
                  <c:v>9.3699999999999992</c:v>
                </c:pt>
              </c:numCache>
            </c:numRef>
          </c:val>
          <c:extLst>
            <c:ext xmlns:c16="http://schemas.microsoft.com/office/drawing/2014/chart" uri="{C3380CC4-5D6E-409C-BE32-E72D297353CC}">
              <c16:uniqueId val="{00000009-B6D9-4309-8F15-BA085CD770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471</c:v>
                </c:pt>
                <c:pt idx="5">
                  <c:v>470</c:v>
                </c:pt>
                <c:pt idx="8">
                  <c:v>465</c:v>
                </c:pt>
                <c:pt idx="11">
                  <c:v>442</c:v>
                </c:pt>
                <c:pt idx="14">
                  <c:v>442</c:v>
                </c:pt>
              </c:numCache>
            </c:numRef>
          </c:val>
          <c:extLst>
            <c:ext xmlns:c16="http://schemas.microsoft.com/office/drawing/2014/chart" uri="{C3380CC4-5D6E-409C-BE32-E72D297353CC}">
              <c16:uniqueId val="{00000000-904D-46E2-BCD7-F1A574BC01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04D-46E2-BCD7-F1A574BC01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4D-46E2-BCD7-F1A574BC01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20</c:v>
                </c:pt>
                <c:pt idx="9">
                  <c:v>18</c:v>
                </c:pt>
                <c:pt idx="12">
                  <c:v>16</c:v>
                </c:pt>
              </c:numCache>
            </c:numRef>
          </c:val>
          <c:extLst>
            <c:ext xmlns:c16="http://schemas.microsoft.com/office/drawing/2014/chart" uri="{C3380CC4-5D6E-409C-BE32-E72D297353CC}">
              <c16:uniqueId val="{00000003-904D-46E2-BCD7-F1A574BC01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c:v>
                </c:pt>
                <c:pt idx="3">
                  <c:v>109</c:v>
                </c:pt>
                <c:pt idx="6">
                  <c:v>105</c:v>
                </c:pt>
                <c:pt idx="9">
                  <c:v>96</c:v>
                </c:pt>
                <c:pt idx="12">
                  <c:v>117</c:v>
                </c:pt>
              </c:numCache>
            </c:numRef>
          </c:val>
          <c:extLst>
            <c:ext xmlns:c16="http://schemas.microsoft.com/office/drawing/2014/chart" uri="{C3380CC4-5D6E-409C-BE32-E72D297353CC}">
              <c16:uniqueId val="{00000004-904D-46E2-BCD7-F1A574BC01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4D-46E2-BCD7-F1A574BC01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4D-46E2-BCD7-F1A574BC01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586</c:v>
                </c:pt>
                <c:pt idx="3">
                  <c:v>597</c:v>
                </c:pt>
                <c:pt idx="6">
                  <c:v>586</c:v>
                </c:pt>
                <c:pt idx="9">
                  <c:v>588</c:v>
                </c:pt>
                <c:pt idx="12">
                  <c:v>584</c:v>
                </c:pt>
              </c:numCache>
            </c:numRef>
          </c:val>
          <c:extLst>
            <c:ext xmlns:c16="http://schemas.microsoft.com/office/drawing/2014/chart" uri="{C3380CC4-5D6E-409C-BE32-E72D297353CC}">
              <c16:uniqueId val="{00000007-904D-46E2-BCD7-F1A574BC01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239</c:v>
                </c:pt>
                <c:pt idx="2">
                  <c:v>#N/A</c:v>
                </c:pt>
                <c:pt idx="3">
                  <c:v>#N/A</c:v>
                </c:pt>
                <c:pt idx="4">
                  <c:v>257</c:v>
                </c:pt>
                <c:pt idx="5">
                  <c:v>#N/A</c:v>
                </c:pt>
                <c:pt idx="6">
                  <c:v>#N/A</c:v>
                </c:pt>
                <c:pt idx="7">
                  <c:v>246</c:v>
                </c:pt>
                <c:pt idx="8">
                  <c:v>#N/A</c:v>
                </c:pt>
                <c:pt idx="9">
                  <c:v>#N/A</c:v>
                </c:pt>
                <c:pt idx="10">
                  <c:v>260</c:v>
                </c:pt>
                <c:pt idx="11">
                  <c:v>#N/A</c:v>
                </c:pt>
                <c:pt idx="12">
                  <c:v>#N/A</c:v>
                </c:pt>
                <c:pt idx="13">
                  <c:v>276</c:v>
                </c:pt>
                <c:pt idx="14">
                  <c:v>#N/A</c:v>
                </c:pt>
              </c:numCache>
            </c:numRef>
          </c:val>
          <c:smooth val="0"/>
          <c:extLst>
            <c:ext xmlns:c16="http://schemas.microsoft.com/office/drawing/2014/chart" uri="{C3380CC4-5D6E-409C-BE32-E72D297353CC}">
              <c16:uniqueId val="{00000008-904D-46E2-BCD7-F1A574BC01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331</c:v>
                </c:pt>
                <c:pt idx="1">
                  <c:v>331</c:v>
                </c:pt>
                <c:pt idx="2">
                  <c:v>253</c:v>
                </c:pt>
              </c:numCache>
            </c:numRef>
          </c:val>
          <c:extLst>
            <c:ext xmlns:c16="http://schemas.microsoft.com/office/drawing/2014/chart" uri="{C3380CC4-5D6E-409C-BE32-E72D297353CC}">
              <c16:uniqueId val="{00000000-D86F-484C-A110-528A232532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c:v>
                </c:pt>
                <c:pt idx="1">
                  <c:v>31</c:v>
                </c:pt>
                <c:pt idx="2">
                  <c:v>40</c:v>
                </c:pt>
              </c:numCache>
            </c:numRef>
          </c:val>
          <c:extLst>
            <c:ext xmlns:c16="http://schemas.microsoft.com/office/drawing/2014/chart" uri="{C3380CC4-5D6E-409C-BE32-E72D297353CC}">
              <c16:uniqueId val="{00000001-D86F-484C-A110-528A232532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538</c:v>
                </c:pt>
                <c:pt idx="1">
                  <c:v>434</c:v>
                </c:pt>
                <c:pt idx="2">
                  <c:v>395</c:v>
                </c:pt>
              </c:numCache>
            </c:numRef>
          </c:val>
          <c:extLst>
            <c:ext xmlns:c16="http://schemas.microsoft.com/office/drawing/2014/chart" uri="{C3380CC4-5D6E-409C-BE32-E72D297353CC}">
              <c16:uniqueId val="{00000002-D86F-484C-A110-528A232532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4338</c:v>
                </c:pt>
                <c:pt idx="5">
                  <c:v>4271</c:v>
                </c:pt>
                <c:pt idx="8">
                  <c:v>4102</c:v>
                </c:pt>
                <c:pt idx="11">
                  <c:v>4497</c:v>
                </c:pt>
                <c:pt idx="14">
                  <c:v>5007</c:v>
                </c:pt>
              </c:numCache>
            </c:numRef>
          </c:val>
          <c:extLst>
            <c:ext xmlns:c16="http://schemas.microsoft.com/office/drawing/2014/chart" uri="{C3380CC4-5D6E-409C-BE32-E72D297353CC}">
              <c16:uniqueId val="{00000000-3628-4BEA-BA43-66164AEAC3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c:v>
                </c:pt>
                <c:pt idx="5">
                  <c:v>120</c:v>
                </c:pt>
                <c:pt idx="8">
                  <c:v>111</c:v>
                </c:pt>
                <c:pt idx="11">
                  <c:v>104</c:v>
                </c:pt>
                <c:pt idx="14">
                  <c:v>98</c:v>
                </c:pt>
              </c:numCache>
            </c:numRef>
          </c:val>
          <c:extLst>
            <c:ext xmlns:c16="http://schemas.microsoft.com/office/drawing/2014/chart" uri="{C3380CC4-5D6E-409C-BE32-E72D297353CC}">
              <c16:uniqueId val="{00000001-3628-4BEA-BA43-66164AEAC3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c:v>
                </c:pt>
                <c:pt idx="5">
                  <c:v>683</c:v>
                </c:pt>
                <c:pt idx="8">
                  <c:v>893</c:v>
                </c:pt>
                <c:pt idx="11">
                  <c:v>796</c:v>
                </c:pt>
                <c:pt idx="14">
                  <c:v>687</c:v>
                </c:pt>
              </c:numCache>
            </c:numRef>
          </c:val>
          <c:extLst>
            <c:ext xmlns:c16="http://schemas.microsoft.com/office/drawing/2014/chart" uri="{C3380CC4-5D6E-409C-BE32-E72D297353CC}">
              <c16:uniqueId val="{00000002-3628-4BEA-BA43-66164AEAC3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10</c:v>
                </c:pt>
              </c:numCache>
            </c:numRef>
          </c:val>
          <c:extLst>
            <c:ext xmlns:c16="http://schemas.microsoft.com/office/drawing/2014/chart" uri="{C3380CC4-5D6E-409C-BE32-E72D297353CC}">
              <c16:uniqueId val="{00000003-3628-4BEA-BA43-66164AEAC3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28-4BEA-BA43-66164AEAC3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28-4BEA-BA43-66164AEAC3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337</c:v>
                </c:pt>
                <c:pt idx="3">
                  <c:v>310</c:v>
                </c:pt>
                <c:pt idx="6">
                  <c:v>404</c:v>
                </c:pt>
                <c:pt idx="9">
                  <c:v>349</c:v>
                </c:pt>
                <c:pt idx="12">
                  <c:v>360</c:v>
                </c:pt>
              </c:numCache>
            </c:numRef>
          </c:val>
          <c:extLst>
            <c:ext xmlns:c16="http://schemas.microsoft.com/office/drawing/2014/chart" uri="{C3380CC4-5D6E-409C-BE32-E72D297353CC}">
              <c16:uniqueId val="{00000006-3628-4BEA-BA43-66164AEAC3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213</c:v>
                </c:pt>
                <c:pt idx="3">
                  <c:v>174</c:v>
                </c:pt>
                <c:pt idx="6">
                  <c:v>141</c:v>
                </c:pt>
                <c:pt idx="9">
                  <c:v>122</c:v>
                </c:pt>
                <c:pt idx="12">
                  <c:v>152</c:v>
                </c:pt>
              </c:numCache>
            </c:numRef>
          </c:val>
          <c:extLst>
            <c:ext xmlns:c16="http://schemas.microsoft.com/office/drawing/2014/chart" uri="{C3380CC4-5D6E-409C-BE32-E72D297353CC}">
              <c16:uniqueId val="{00000007-3628-4BEA-BA43-66164AEAC3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1191</c:v>
                </c:pt>
                <c:pt idx="3">
                  <c:v>1179</c:v>
                </c:pt>
                <c:pt idx="6">
                  <c:v>1142</c:v>
                </c:pt>
                <c:pt idx="9">
                  <c:v>1131</c:v>
                </c:pt>
                <c:pt idx="12">
                  <c:v>1247</c:v>
                </c:pt>
              </c:numCache>
            </c:numRef>
          </c:val>
          <c:extLst>
            <c:ext xmlns:c16="http://schemas.microsoft.com/office/drawing/2014/chart" uri="{C3380CC4-5D6E-409C-BE32-E72D297353CC}">
              <c16:uniqueId val="{00000008-3628-4BEA-BA43-66164AEAC3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28-4BEA-BA43-66164AEAC3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4842</c:v>
                </c:pt>
                <c:pt idx="3">
                  <c:v>4709</c:v>
                </c:pt>
                <c:pt idx="6">
                  <c:v>4465</c:v>
                </c:pt>
                <c:pt idx="9">
                  <c:v>4942</c:v>
                </c:pt>
                <c:pt idx="12">
                  <c:v>5544</c:v>
                </c:pt>
              </c:numCache>
            </c:numRef>
          </c:val>
          <c:extLst>
            <c:ext xmlns:c16="http://schemas.microsoft.com/office/drawing/2014/chart" uri="{C3380CC4-5D6E-409C-BE32-E72D297353CC}">
              <c16:uniqueId val="{0000000A-3628-4BEA-BA43-66164AEAC3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1784</c:v>
                </c:pt>
                <c:pt idx="2">
                  <c:v>#N/A</c:v>
                </c:pt>
                <c:pt idx="3">
                  <c:v>#N/A</c:v>
                </c:pt>
                <c:pt idx="4">
                  <c:v>1299</c:v>
                </c:pt>
                <c:pt idx="5">
                  <c:v>#N/A</c:v>
                </c:pt>
                <c:pt idx="6">
                  <c:v>#N/A</c:v>
                </c:pt>
                <c:pt idx="7">
                  <c:v>1048</c:v>
                </c:pt>
                <c:pt idx="8">
                  <c:v>#N/A</c:v>
                </c:pt>
                <c:pt idx="9">
                  <c:v>#N/A</c:v>
                </c:pt>
                <c:pt idx="10">
                  <c:v>1147</c:v>
                </c:pt>
                <c:pt idx="11">
                  <c:v>#N/A</c:v>
                </c:pt>
                <c:pt idx="12">
                  <c:v>#N/A</c:v>
                </c:pt>
                <c:pt idx="13">
                  <c:v>1521</c:v>
                </c:pt>
                <c:pt idx="14">
                  <c:v>#N/A</c:v>
                </c:pt>
              </c:numCache>
            </c:numRef>
          </c:val>
          <c:smooth val="0"/>
          <c:extLst>
            <c:ext xmlns:c16="http://schemas.microsoft.com/office/drawing/2014/chart" uri="{C3380CC4-5D6E-409C-BE32-E72D297353CC}">
              <c16:uniqueId val="{0000000B-3628-4BEA-BA43-66164AEAC3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比率については若干の増加傾向にある中で、町立中学校建設事業の実施に伴い発行した地方債の元金償還が令和２年度から開始されたことや、令和４年度から実施している町立小学校改築事業による地方債の発行に伴い、今後更に増加に推移していくことが予想される。比率を十分注視し計画的に事業を実施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企業や一部事務組合に対する準公債費の繰出についても、それぞれの施設の維持管理経費の増加に伴って上昇傾向にあるため、施設の適正管理や事務事業の見直しに取り組み、また適正な料金改定を行い、準公債費負担の軽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減債基金については、平成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年度に若干積立てした以降、厳しい財政状況に加え、償還額の増による取崩しが続き、計画的な積立てが実施できていない状況にある。</a:t>
          </a:r>
          <a:endParaRPr lang="ja-JP" altLang="ja-JP" sz="1000">
            <a:effectLst/>
          </a:endParaRPr>
        </a:p>
        <a:p>
          <a:r>
            <a:rPr kumimoji="1" lang="ja-JP" altLang="ja-JP" sz="1100" b="0" i="0" baseline="0">
              <a:solidFill>
                <a:schemeClr val="dk1"/>
              </a:solidFill>
              <a:effectLst/>
              <a:latin typeface="+mn-lt"/>
              <a:ea typeface="+mn-ea"/>
              <a:cs typeface="+mn-cs"/>
            </a:rPr>
            <a:t>　なお、満期一括償還地方債については活用していない。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北海道利尻町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基金全体では、令和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109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％）の減となった。</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額の主な要因は、一部事務組合への負担金や他会計の繰り出し金等の増額による影響によるものである。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依然として類似団体と比較しても基金残高は非常に少額であり、この状況では健全財政を維持することは非常に厳しく、また将来負担への影響も深刻な状況が続いている。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特定目的基金として、ふるさと応援寄付金があるものの、積立額が少額のため、今後は事業等の見直しを行い、財政調整基金を確保していくことが重要となる。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全体の基金残高については類似団体と比較してもまだまだ低水準であることから、今後においても事務事業の更なる見直しや公共施設の適正管理に努め、一層の経費削減に取り組むとともに、自主財源の確保にも積極的に取り組み、ふるさと応援基金を軸に将来に向けて計画的に基金積立を実施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・ふるさと応援基金～個性豊かで活力あるまちづくりを推進するため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・公共施設整備基金～公共施設の整備のため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・土地開発基金～公共用に供する土地の取得のため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・学校教育施設整備基金～学校教育施設の整備のため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・地域福祉基金～地域福祉の推進に向け民間団体が行う事業への支援のため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その他特定目的基金では、令和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％）の減となった。減額の主な要因は、他会計への繰出金や一部事務組合への負担金の増額のためである。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今後も、厳しい財政運営の中で限られた財源とともに、基金の使途に沿った事業を効率的に実施していくため、現状の事業の見直しや、公共施設総合管理計画に基づき保有する施設の維持管理の適正化に努め、一層の経費削減に取り組み、基金積み立ての財源を確保するとともに、ふるさと応援寄付での支援などを活用し、将来の事業実施に向けて計画的に基金積立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令和元年度に財源不足のため大きく取り崩し、基金残高が</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百万円まで減額となってしまったが、令和２年度に</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百万円の積立てを実施し、令和３年度については各種事業見直しによる事業費の圧縮や前年度繰越金等を財源に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百万円の積立てを実施した結果</a:t>
          </a:r>
          <a:r>
            <a:rPr kumimoji="1" lang="en-US" altLang="ja-JP" sz="1100" b="0" i="0" baseline="0">
              <a:solidFill>
                <a:schemeClr val="dk1"/>
              </a:solidFill>
              <a:effectLst/>
              <a:latin typeface="+mn-lt"/>
              <a:ea typeface="+mn-ea"/>
              <a:cs typeface="+mn-cs"/>
            </a:rPr>
            <a:t>322.6</a:t>
          </a:r>
          <a:r>
            <a:rPr kumimoji="1" lang="ja-JP" altLang="ja-JP" sz="1100" b="0" i="0" baseline="0">
              <a:solidFill>
                <a:schemeClr val="dk1"/>
              </a:solidFill>
              <a:effectLst/>
              <a:latin typeface="+mn-lt"/>
              <a:ea typeface="+mn-ea"/>
              <a:cs typeface="+mn-cs"/>
            </a:rPr>
            <a:t>％の大幅な増となった。また、令和４年度においても、一部事務組合への負担金の減などにより、</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百万円の積立を実施し、前年度と比較して</a:t>
          </a:r>
          <a:r>
            <a:rPr kumimoji="1" lang="en-US" altLang="ja-JP" sz="1100" b="0" i="0" baseline="0">
              <a:solidFill>
                <a:schemeClr val="dk1"/>
              </a:solidFill>
              <a:effectLst/>
              <a:latin typeface="+mn-lt"/>
              <a:ea typeface="+mn-ea"/>
              <a:cs typeface="+mn-cs"/>
            </a:rPr>
            <a:t>252.6%</a:t>
          </a:r>
          <a:r>
            <a:rPr kumimoji="1" lang="ja-JP" altLang="ja-JP" sz="1100" b="0" i="0" baseline="0">
              <a:solidFill>
                <a:schemeClr val="dk1"/>
              </a:solidFill>
              <a:effectLst/>
              <a:latin typeface="+mn-lt"/>
              <a:ea typeface="+mn-ea"/>
              <a:cs typeface="+mn-cs"/>
            </a:rPr>
            <a:t>の大幅な増となっている。令和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年度については厳しい財政状況により</a:t>
          </a:r>
          <a:r>
            <a:rPr kumimoji="1" lang="en-US" altLang="ja-JP" sz="1100" b="0" i="0" baseline="0">
              <a:solidFill>
                <a:schemeClr val="dk1"/>
              </a:solidFill>
              <a:effectLst/>
              <a:latin typeface="+mn-lt"/>
              <a:ea typeface="+mn-ea"/>
              <a:cs typeface="+mn-cs"/>
            </a:rPr>
            <a:t>78</a:t>
          </a:r>
          <a:r>
            <a:rPr kumimoji="1" lang="ja-JP" altLang="en-US" sz="1100" b="0" i="0" baseline="0">
              <a:solidFill>
                <a:schemeClr val="dk1"/>
              </a:solidFill>
              <a:effectLst/>
              <a:latin typeface="+mn-lt"/>
              <a:ea typeface="+mn-ea"/>
              <a:cs typeface="+mn-cs"/>
            </a:rPr>
            <a:t>百万円の減となっており、</a:t>
          </a:r>
          <a:r>
            <a:rPr kumimoji="1" lang="ja-JP" altLang="ja-JP" sz="1100" b="0" i="0" baseline="0">
              <a:solidFill>
                <a:schemeClr val="dk1"/>
              </a:solidFill>
              <a:effectLst/>
              <a:latin typeface="+mn-lt"/>
              <a:ea typeface="+mn-ea"/>
              <a:cs typeface="+mn-cs"/>
            </a:rPr>
            <a:t>計画的な積立てが実施できていない状況にある。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貴重な充当可能基金である財政調整基金が依然として類似団体と比較してもまだまだ低水準である中で、想定を上回る財源不足を補うため取崩しせざるを得ない現状であることは、健全財政を維持していく上では非常に厳しい状況であり、また将来負担に大きく影響を及ぼすものであることから、基金全体と同様に、事務事業の見直しや公共施設の適正管理に努め、一層の経費削減に取り組むとともに、自主財源の確保にも積極的に取り組み、基金残高を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百万円を目指し、今後も計画的に基金積立を実施する。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年度に実施した町立中学校建設事業に伴い発行した地方債の元利償還が令和２年度から開始となり、償還額が大幅に増となったことで、償還に係る一部財源として</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百万円を取り崩し、前年度と比較して</a:t>
          </a:r>
          <a:r>
            <a:rPr kumimoji="1" lang="en-US" altLang="ja-JP" sz="1100" b="0" i="0" baseline="0">
              <a:solidFill>
                <a:schemeClr val="dk1"/>
              </a:solidFill>
              <a:effectLst/>
              <a:latin typeface="+mn-lt"/>
              <a:ea typeface="+mn-ea"/>
              <a:cs typeface="+mn-cs"/>
            </a:rPr>
            <a:t>70.6</a:t>
          </a:r>
          <a:r>
            <a:rPr kumimoji="1" lang="ja-JP" altLang="ja-JP" sz="1100" b="0" i="0" baseline="0">
              <a:solidFill>
                <a:schemeClr val="dk1"/>
              </a:solidFill>
              <a:effectLst/>
              <a:latin typeface="+mn-lt"/>
              <a:ea typeface="+mn-ea"/>
              <a:cs typeface="+mn-cs"/>
            </a:rPr>
            <a:t>％の大幅な減となったが、令和３年度においては、普通交付税の再算定分として交付された臨時財政対策債償還基金費</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百万円を積立て、</a:t>
          </a:r>
          <a:r>
            <a:rPr kumimoji="1" lang="en-US" altLang="ja-JP" sz="1100" b="0" i="0" baseline="0">
              <a:solidFill>
                <a:schemeClr val="dk1"/>
              </a:solidFill>
              <a:effectLst/>
              <a:latin typeface="+mn-lt"/>
              <a:ea typeface="+mn-ea"/>
              <a:cs typeface="+mn-cs"/>
            </a:rPr>
            <a:t>380.0</a:t>
          </a:r>
          <a:r>
            <a:rPr kumimoji="1" lang="ja-JP" altLang="ja-JP" sz="1100" b="0" i="0" baseline="0">
              <a:solidFill>
                <a:schemeClr val="dk1"/>
              </a:solidFill>
              <a:effectLst/>
              <a:latin typeface="+mn-lt"/>
              <a:ea typeface="+mn-ea"/>
              <a:cs typeface="+mn-cs"/>
            </a:rPr>
            <a:t>％の大幅な増となった。令和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百万円を積立を実施している。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過去に実施した大型事業の元利償還が終了したことで公債費については減少傾向にあるが、財政調整基金と同様、依然として類似団体と比較して非常に少額であり、更には平成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実施した町立中学校建設事業に係る地方債の償還が令和２年度から始まったことと、令和４年度より町立小学校改築整備事業に伴う多額の地方債の発行があり、それらの元利償還に備えるべく今後も計画的に基金積立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・ふるさと応援基金～個性豊かで活力あるまちづくりを推進するため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・公共施設整備基金～公共施設の整備のため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・土地開発基金～公共用に供する土地の取得のため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・学校教育施設整備基金～学校教育施設の整備のため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・地域福祉基金～地域福祉の推進に向け民間団体が行う事業への支援のため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将来負担比率については、平成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年度の町立中学校建設事業に伴う多額の地方債発行により増加傾向で推移していたものの、令和３年度に基金積立金が大幅に増となったことから減少に転じた。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令和４年度においても、財政調整基金の積立などにより、前年度に比べて減少となっている。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しかし、令和４年度から実施している町立小学校改築事業に伴う多額の地方債の発行により、令和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年度については上昇している。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交付税算入率の高い地方債を借入しているので、発行額に対して将来負担比率は大きく増加しないことが予想されるものの、財政調整基金をはじめとする充当可能基金については類似団体と比較するとまだまだ少額であることから、今後は抜本的な事業実施の見直しに取り組み、地方債の発行抑制に努めるとともに、計画的な基金積立を実施し、将来負担比率の減少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1,830
1,827
76.50
5,441,914
5,413,418
25,884
2,289,947
5,543,513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依然として人口の減少に歯止めがかからない中で、基幹産業である漁業や観光業の伸び悩みにより、財政基盤が弱い状況にある。また、高齢化に加え人口流出による担い手不足等、働く世代が減少していることによる税収の減少も類似団体と比較して平均を下回っていることの要因の一つと考えられる。</a:t>
          </a:r>
          <a:endParaRPr lang="ja-JP" altLang="ja-JP" sz="1000">
            <a:effectLst/>
          </a:endParaRPr>
        </a:p>
        <a:p>
          <a:r>
            <a:rPr kumimoji="1" lang="ja-JP" altLang="ja-JP" sz="1000">
              <a:solidFill>
                <a:schemeClr val="dk1"/>
              </a:solidFill>
              <a:effectLst/>
              <a:latin typeface="+mn-lt"/>
              <a:ea typeface="+mn-ea"/>
              <a:cs typeface="+mn-cs"/>
            </a:rPr>
            <a:t>　今後は、令和元年度に策定した第６次利尻町総合振興計画に沿って活力あるまちづくりを展開するとともに、関係人口の創出に取り組み担い手を確保しより一層の産業振興を進め、税収の確保に努める。併せて行政の効率化をより積極的に取り組み、財政の健全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経常収支比率について、類似団体平均を下回ってはいるものの、ここ数年で徐々に上昇傾向にあったが、令和３年度についてはふるさと応援寄附金の大幅な増に伴うふるさと応援基金積立金の増等により比率は下降に転じた。令和４年度</a:t>
          </a:r>
          <a:r>
            <a:rPr kumimoji="1" lang="ja-JP" altLang="en-US" sz="1050">
              <a:solidFill>
                <a:schemeClr val="dk1"/>
              </a:solidFill>
              <a:effectLst/>
              <a:latin typeface="+mn-lt"/>
              <a:ea typeface="+mn-ea"/>
              <a:cs typeface="+mn-cs"/>
            </a:rPr>
            <a:t>から</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については、上昇しており、町立中学校建設事業を実施した際に発行した地方債の元利償還が令和２年度から始まったことや、令和４年度から実施している町立小学校改築事業に係る多額の地方債の発行や、特別会計への繰出金、一部事務組合への負担金が増加傾向にあることなどを考慮し、事務事業の見直しを行い経常経費の削減を図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63</xdr:row>
      <xdr:rowOff>25823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62285"/>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174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134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96731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3483"/>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146473</xdr:rowOff>
    </xdr:from>
    <xdr:to>
      <xdr:col>23</xdr:col>
      <xdr:colOff>184150</xdr:colOff>
      <xdr:row>63</xdr:row>
      <xdr:rowOff>76623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163000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人口一人当たりの決算額が類似団体を上回っている主な要因は、公共施設の老朽化に伴う維持管理費用が増加していることと、人口に対して職員数が多いことによると考えられるが、職員数については、人口減少に比例して事務量が減少するものではないことや、離島という地理的条件により、業務委託先となる業者が少なく、通常委託するような業務についても直営で行っているため、一定数の職員の確保は必要である。今後は公共施設の適正化を進め維持管理費用を抑制するとともに、事務事業の見直しを実施し効率化を図ったうえで、減少した事務量に合わせて職員数の削減に取り組む。</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70163</xdr:rowOff>
    </xdr:from>
    <xdr:to>
      <xdr:col>23</xdr:col>
      <xdr:colOff>133350</xdr:colOff>
      <xdr:row>83</xdr:row>
      <xdr:rowOff>126374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00513"/>
          <a:ext cx="83820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70163</xdr:rowOff>
    </xdr:from>
    <xdr:to>
      <xdr:col>19</xdr:col>
      <xdr:colOff>133350</xdr:colOff>
      <xdr:row>83</xdr:row>
      <xdr:rowOff>87832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00513"/>
          <a:ext cx="889000" cy="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74554</xdr:rowOff>
    </xdr:from>
    <xdr:to>
      <xdr:col>15</xdr:col>
      <xdr:colOff>82550</xdr:colOff>
      <xdr:row>83</xdr:row>
      <xdr:rowOff>87832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04904"/>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160674</xdr:rowOff>
    </xdr:from>
    <xdr:to>
      <xdr:col>11</xdr:col>
      <xdr:colOff>31750</xdr:colOff>
      <xdr:row>83</xdr:row>
      <xdr:rowOff>74554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9574"/>
          <a:ext cx="889000" cy="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75574</xdr:rowOff>
    </xdr:from>
    <xdr:to>
      <xdr:col>23</xdr:col>
      <xdr:colOff>184150</xdr:colOff>
      <xdr:row>84</xdr:row>
      <xdr:rowOff>5724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47651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7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19363</xdr:rowOff>
    </xdr:from>
    <xdr:to>
      <xdr:col>19</xdr:col>
      <xdr:colOff>184150</xdr:colOff>
      <xdr:row>83</xdr:row>
      <xdr:rowOff>120963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105740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37032</xdr:rowOff>
    </xdr:from>
    <xdr:to>
      <xdr:col>15</xdr:col>
      <xdr:colOff>133350</xdr:colOff>
      <xdr:row>83</xdr:row>
      <xdr:rowOff>138632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123409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5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23754</xdr:rowOff>
    </xdr:from>
    <xdr:to>
      <xdr:col>11</xdr:col>
      <xdr:colOff>82550</xdr:colOff>
      <xdr:row>83</xdr:row>
      <xdr:rowOff>125354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4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109874</xdr:rowOff>
    </xdr:from>
    <xdr:to>
      <xdr:col>7</xdr:col>
      <xdr:colOff>31750</xdr:colOff>
      <xdr:row>83</xdr:row>
      <xdr:rowOff>40024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24801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5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ラスパイレス指数については</a:t>
          </a:r>
          <a:r>
            <a:rPr kumimoji="1" lang="ja-JP" altLang="en-US" sz="1050">
              <a:solidFill>
                <a:schemeClr val="dk1"/>
              </a:solidFill>
              <a:effectLst/>
              <a:latin typeface="+mn-lt"/>
              <a:ea typeface="+mn-ea"/>
              <a:cs typeface="+mn-cs"/>
            </a:rPr>
            <a:t>ここ数年</a:t>
          </a:r>
          <a:r>
            <a:rPr kumimoji="1" lang="ja-JP" altLang="ja-JP" sz="1050">
              <a:solidFill>
                <a:schemeClr val="dk1"/>
              </a:solidFill>
              <a:effectLst/>
              <a:latin typeface="+mn-lt"/>
              <a:ea typeface="+mn-ea"/>
              <a:cs typeface="+mn-cs"/>
            </a:rPr>
            <a:t>類似団体平均を下回って</a:t>
          </a:r>
          <a:r>
            <a:rPr kumimoji="1" lang="ja-JP" altLang="en-US" sz="1050">
              <a:solidFill>
                <a:schemeClr val="dk1"/>
              </a:solidFill>
              <a:effectLst/>
              <a:latin typeface="+mn-lt"/>
              <a:ea typeface="+mn-ea"/>
              <a:cs typeface="+mn-cs"/>
            </a:rPr>
            <a:t>いたが</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年度については</a:t>
          </a:r>
          <a:r>
            <a:rPr kumimoji="1" lang="ja-JP" altLang="ja-JP" sz="1050">
              <a:solidFill>
                <a:schemeClr val="dk1"/>
              </a:solidFill>
              <a:effectLst/>
              <a:latin typeface="+mn-lt"/>
              <a:ea typeface="+mn-ea"/>
              <a:cs typeface="+mn-cs"/>
            </a:rPr>
            <a:t>前年度と比較して</a:t>
          </a:r>
          <a:r>
            <a:rPr kumimoji="1" lang="en-US" altLang="ja-JP" sz="1050">
              <a:solidFill>
                <a:schemeClr val="dk1"/>
              </a:solidFill>
              <a:effectLst/>
              <a:latin typeface="+mn-lt"/>
              <a:ea typeface="+mn-ea"/>
              <a:cs typeface="+mn-cs"/>
            </a:rPr>
            <a:t>4.2</a:t>
          </a:r>
          <a:r>
            <a:rPr kumimoji="1" lang="ja-JP" altLang="ja-JP" sz="1050">
              <a:solidFill>
                <a:schemeClr val="dk1"/>
              </a:solidFill>
              <a:effectLst/>
              <a:latin typeface="+mn-lt"/>
              <a:ea typeface="+mn-ea"/>
              <a:cs typeface="+mn-cs"/>
            </a:rPr>
            <a:t>ポイントの</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となっている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離島ということ</a:t>
          </a:r>
          <a:r>
            <a:rPr kumimoji="1" lang="ja-JP" altLang="en-US" sz="1050">
              <a:solidFill>
                <a:schemeClr val="dk1"/>
              </a:solidFill>
              <a:effectLst/>
              <a:latin typeface="+mn-lt"/>
              <a:ea typeface="+mn-ea"/>
              <a:cs typeface="+mn-cs"/>
            </a:rPr>
            <a:t>で</a:t>
          </a:r>
          <a:r>
            <a:rPr kumimoji="1" lang="ja-JP" altLang="ja-JP" sz="1050">
              <a:solidFill>
                <a:schemeClr val="dk1"/>
              </a:solidFill>
              <a:effectLst/>
              <a:latin typeface="+mn-lt"/>
              <a:ea typeface="+mn-ea"/>
              <a:cs typeface="+mn-cs"/>
            </a:rPr>
            <a:t>、高卒</a:t>
          </a:r>
          <a:r>
            <a:rPr kumimoji="1" lang="ja-JP" altLang="en-US" sz="1050">
              <a:solidFill>
                <a:schemeClr val="dk1"/>
              </a:solidFill>
              <a:effectLst/>
              <a:latin typeface="+mn-lt"/>
              <a:ea typeface="+mn-ea"/>
              <a:cs typeface="+mn-cs"/>
            </a:rPr>
            <a:t>や</a:t>
          </a:r>
          <a:r>
            <a:rPr kumimoji="1" lang="ja-JP" altLang="ja-JP" sz="1050">
              <a:solidFill>
                <a:schemeClr val="dk1"/>
              </a:solidFill>
              <a:effectLst/>
              <a:latin typeface="+mn-lt"/>
              <a:ea typeface="+mn-ea"/>
              <a:cs typeface="+mn-cs"/>
            </a:rPr>
            <a:t>大卒</a:t>
          </a:r>
          <a:r>
            <a:rPr kumimoji="1" lang="ja-JP" altLang="en-US" sz="1050">
              <a:solidFill>
                <a:schemeClr val="dk1"/>
              </a:solidFill>
              <a:effectLst/>
              <a:latin typeface="+mn-lt"/>
              <a:ea typeface="+mn-ea"/>
              <a:cs typeface="+mn-cs"/>
            </a:rPr>
            <a:t>者</a:t>
          </a:r>
          <a:r>
            <a:rPr kumimoji="1" lang="ja-JP" altLang="ja-JP" sz="1050">
              <a:solidFill>
                <a:schemeClr val="dk1"/>
              </a:solidFill>
              <a:effectLst/>
              <a:latin typeface="+mn-lt"/>
              <a:ea typeface="+mn-ea"/>
              <a:cs typeface="+mn-cs"/>
            </a:rPr>
            <a:t>の新規採用が難し</a:t>
          </a:r>
          <a:r>
            <a:rPr kumimoji="1" lang="ja-JP" altLang="en-US" sz="1050">
              <a:solidFill>
                <a:schemeClr val="dk1"/>
              </a:solidFill>
              <a:effectLst/>
              <a:latin typeface="+mn-lt"/>
              <a:ea typeface="+mn-ea"/>
              <a:cs typeface="+mn-cs"/>
            </a:rPr>
            <a:t>いこともあり、</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に社会人枠での職員の採用を行ったことや、在職している職員の平均年齢が高くなっていることが原因として考えられる。</a:t>
          </a:r>
          <a:endParaRPr lang="ja-JP" altLang="ja-JP" sz="1050">
            <a:effectLst/>
          </a:endParaRPr>
        </a:p>
        <a:p>
          <a:r>
            <a:rPr kumimoji="1" lang="ja-JP" altLang="ja-JP" sz="1050">
              <a:solidFill>
                <a:schemeClr val="dk1"/>
              </a:solidFill>
              <a:effectLst/>
              <a:latin typeface="+mn-lt"/>
              <a:ea typeface="+mn-ea"/>
              <a:cs typeface="+mn-cs"/>
            </a:rPr>
            <a:t>　今後も職員の退職・採用により増減が見込まれるものの、事務事業の見直しによる適正な職員配置に取り組むことで、類似団体平均の水準で推移すると思われる。</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36322</xdr:rowOff>
    </xdr:from>
    <xdr:to>
      <xdr:col>81</xdr:col>
      <xdr:colOff>44450</xdr:colOff>
      <xdr:row>88</xdr:row>
      <xdr:rowOff>67563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52472"/>
          <a:ext cx="838200" cy="20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36322</xdr:rowOff>
    </xdr:from>
    <xdr:to>
      <xdr:col>77</xdr:col>
      <xdr:colOff>44450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524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94235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9108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94235</xdr:rowOff>
    </xdr:from>
    <xdr:to>
      <xdr:col>68</xdr:col>
      <xdr:colOff>152400</xdr:colOff>
      <xdr:row>88</xdr:row>
      <xdr:rowOff>14478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0385"/>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156972</xdr:rowOff>
    </xdr:from>
    <xdr:to>
      <xdr:col>77</xdr:col>
      <xdr:colOff>95250</xdr:colOff>
      <xdr:row>87</xdr:row>
      <xdr:rowOff>87122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97299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7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43435</xdr:rowOff>
    </xdr:from>
    <xdr:to>
      <xdr:col>68</xdr:col>
      <xdr:colOff>203200</xdr:colOff>
      <xdr:row>87</xdr:row>
      <xdr:rowOff>145035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155212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135128</xdr:rowOff>
    </xdr:from>
    <xdr:to>
      <xdr:col>64</xdr:col>
      <xdr:colOff>152400</xdr:colOff>
      <xdr:row>88</xdr:row>
      <xdr:rowOff>65278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75455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口の減少のスピードに対して、事務事業の見直しによる事業量の適正化が追いついていないことと、離島という地理的条件により、業務委託先となる業者が少なく、通常委託するような業務についても直営で行わなければならず、そのためには一定数の職員を確保する必要があるため、結果的に類似団体の平均を上回っている状況にある。</a:t>
          </a:r>
          <a:endParaRPr lang="ja-JP" altLang="ja-JP" sz="1000">
            <a:effectLst/>
          </a:endParaRPr>
        </a:p>
        <a:p>
          <a:r>
            <a:rPr kumimoji="1" lang="ja-JP" altLang="ja-JP" sz="1000">
              <a:solidFill>
                <a:schemeClr val="dk1"/>
              </a:solidFill>
              <a:effectLst/>
              <a:latin typeface="+mn-lt"/>
              <a:ea typeface="+mn-ea"/>
              <a:cs typeface="+mn-cs"/>
            </a:rPr>
            <a:t>　今後は、事務事業の見直しを実施して効率化や事業内容のスリム化を図るとともに、優先度の低い事務事業については、廃止・縮小を検討するなど職員配置の適正化を図り、職員数の抑制に努める。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168444</xdr:rowOff>
    </xdr:from>
    <xdr:to>
      <xdr:col>81</xdr:col>
      <xdr:colOff>44450</xdr:colOff>
      <xdr:row>62</xdr:row>
      <xdr:rowOff>30977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26894"/>
          <a:ext cx="838200" cy="3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168444</xdr:rowOff>
    </xdr:from>
    <xdr:to>
      <xdr:col>77</xdr:col>
      <xdr:colOff>44450</xdr:colOff>
      <xdr:row>62</xdr:row>
      <xdr:rowOff>50884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26894"/>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167439</xdr:rowOff>
    </xdr:from>
    <xdr:to>
      <xdr:col>72</xdr:col>
      <xdr:colOff>203200</xdr:colOff>
      <xdr:row>62</xdr:row>
      <xdr:rowOff>50884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25889"/>
          <a:ext cx="889000" cy="5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156781</xdr:rowOff>
    </xdr:from>
    <xdr:to>
      <xdr:col>68</xdr:col>
      <xdr:colOff>152400</xdr:colOff>
      <xdr:row>61</xdr:row>
      <xdr:rowOff>167439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15231"/>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151627</xdr:rowOff>
    </xdr:from>
    <xdr:to>
      <xdr:col>81</xdr:col>
      <xdr:colOff>95250</xdr:colOff>
      <xdr:row>62</xdr:row>
      <xdr:rowOff>81777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123704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117644</xdr:rowOff>
    </xdr:from>
    <xdr:to>
      <xdr:col>77</xdr:col>
      <xdr:colOff>95250</xdr:colOff>
      <xdr:row>62</xdr:row>
      <xdr:rowOff>47794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7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32571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62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xdr:rowOff>
    </xdr:from>
    <xdr:to>
      <xdr:col>73</xdr:col>
      <xdr:colOff>44450</xdr:colOff>
      <xdr:row>62</xdr:row>
      <xdr:rowOff>101684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86461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1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116639</xdr:rowOff>
    </xdr:from>
    <xdr:to>
      <xdr:col>68</xdr:col>
      <xdr:colOff>203200</xdr:colOff>
      <xdr:row>62</xdr:row>
      <xdr:rowOff>46789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31566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6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105981</xdr:rowOff>
    </xdr:from>
    <xdr:to>
      <xdr:col>64</xdr:col>
      <xdr:colOff>152400</xdr:colOff>
      <xdr:row>62</xdr:row>
      <xdr:rowOff>36131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20908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過去の大型事業による地方債の償還終了により、平成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年度までは比率が減少を続けており、類似団体とほぼ同等の比率となってきていたが、平成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実施した町立中学校建設事業の地方債元金償還開始に伴い、令和元年度から増加に転じている状況である。更には、町立小学校改築事業に伴う多額の地方債発行も令和４年度から実施している。今後は、比率の推移を十分注視しながら、将来を見据え計画的に事業を実施し、実質公債費比率の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32512</xdr:rowOff>
    </xdr:from>
    <xdr:to>
      <xdr:col>81</xdr:col>
      <xdr:colOff>44450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048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32512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39521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22860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146050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842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1016</xdr:rowOff>
    </xdr:from>
    <xdr:to>
      <xdr:col>81</xdr:col>
      <xdr:colOff>95250</xdr:colOff>
      <xdr:row>43</xdr:row>
      <xdr:rowOff>102616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68343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6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100" baseline="0">
              <a:solidFill>
                <a:schemeClr val="dk1"/>
              </a:solidFill>
              <a:effectLst/>
              <a:latin typeface="+mn-lt"/>
              <a:ea typeface="+mn-ea"/>
              <a:cs typeface="+mn-cs"/>
            </a:rPr>
            <a:t>　将来負担比率が類似団体と比べ高い値となっている主な要因は、充当可能な基金の残高が極めて少額であることが要因と考えられる。なお、令和</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年度については、令和</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年度から実施している町立小学校の改築整備事業に伴う地方債の発行による残高の増により数値が上昇している。今後も事務事業の精査を行い経費削減に努めた上で、充当可能な基金を計画的に積立て、将来負担比率の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126435</xdr:rowOff>
    </xdr:from>
    <xdr:to>
      <xdr:col>81</xdr:col>
      <xdr:colOff>44450</xdr:colOff>
      <xdr:row>20</xdr:row>
      <xdr:rowOff>38241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3212535"/>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48683</xdr:rowOff>
    </xdr:from>
    <xdr:to>
      <xdr:col>77</xdr:col>
      <xdr:colOff>44450</xdr:colOff>
      <xdr:row>18</xdr:row>
      <xdr:rowOff>126435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134783"/>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48683</xdr:rowOff>
    </xdr:from>
    <xdr:to>
      <xdr:col>72</xdr:col>
      <xdr:colOff>203200</xdr:colOff>
      <xdr:row>19</xdr:row>
      <xdr:rowOff>28716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134783"/>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28716</xdr:rowOff>
    </xdr:from>
    <xdr:to>
      <xdr:col>68</xdr:col>
      <xdr:colOff>152400</xdr:colOff>
      <xdr:row>21</xdr:row>
      <xdr:rowOff>137583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286266"/>
          <a:ext cx="889000" cy="4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158891</xdr:rowOff>
    </xdr:from>
    <xdr:to>
      <xdr:col>81</xdr:col>
      <xdr:colOff>95250</xdr:colOff>
      <xdr:row>20</xdr:row>
      <xdr:rowOff>89041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41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130968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38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75635</xdr:rowOff>
    </xdr:from>
    <xdr:to>
      <xdr:col>77</xdr:col>
      <xdr:colOff>95250</xdr:colOff>
      <xdr:row>19</xdr:row>
      <xdr:rowOff>5786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162013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2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169333</xdr:rowOff>
    </xdr:from>
    <xdr:to>
      <xdr:col>73</xdr:col>
      <xdr:colOff>44450</xdr:colOff>
      <xdr:row>18</xdr:row>
      <xdr:rowOff>99483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84260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149366</xdr:rowOff>
    </xdr:from>
    <xdr:to>
      <xdr:col>68</xdr:col>
      <xdr:colOff>203200</xdr:colOff>
      <xdr:row>19</xdr:row>
      <xdr:rowOff>79516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64293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86783</xdr:rowOff>
    </xdr:from>
    <xdr:to>
      <xdr:col>64</xdr:col>
      <xdr:colOff>152400</xdr:colOff>
      <xdr:row>22</xdr:row>
      <xdr:rowOff>16933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6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1710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77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1,830
1,827
76.50
5,441,914
5,413,418
25,884
2,289,947
5,543,513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類似団体平均と比較すると、経常収支比率の人件費分は若干上回っていることから事務事業の見直しを実施して効率化を図り、より一層の人件費の抑制に努める。</a:t>
          </a:r>
          <a:endParaRPr lang="ja-JP" altLang="ja-JP" sz="1050" baseline="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46990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91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134620</xdr:rowOff>
    </xdr:from>
    <xdr:to>
      <xdr:col>19</xdr:col>
      <xdr:colOff>187325</xdr:colOff>
      <xdr:row>36</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53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134620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53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149860</xdr:rowOff>
    </xdr:from>
    <xdr:to>
      <xdr:col>11</xdr:col>
      <xdr:colOff>9525</xdr:colOff>
      <xdr:row>36</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06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167640</xdr:rowOff>
    </xdr:from>
    <xdr:to>
      <xdr:col>20</xdr:col>
      <xdr:colOff>38100</xdr:colOff>
      <xdr:row>36</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99060</xdr:rowOff>
    </xdr:from>
    <xdr:to>
      <xdr:col>11</xdr:col>
      <xdr:colOff>60325</xdr:colOff>
      <xdr:row>36</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lt"/>
              <a:ea typeface="+mn-ea"/>
              <a:cs typeface="+mn-cs"/>
            </a:rPr>
            <a:t>　物件費に係る経常収支比率は、令和元年度までは年々上昇傾向にあり、類似団体と比較して上回っていたが、令和３年度からの新型コロナウイルス感染症対応地方創生臨時交付金による事業の実施の増</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より、類似団体と比較しても低い数字となって</a:t>
          </a:r>
          <a:r>
            <a:rPr kumimoji="1" lang="ja-JP" altLang="en-US" sz="1000" b="0" i="0" baseline="0">
              <a:solidFill>
                <a:schemeClr val="dk1"/>
              </a:solidFill>
              <a:effectLst/>
              <a:latin typeface="+mn-lt"/>
              <a:ea typeface="+mn-ea"/>
              <a:cs typeface="+mn-cs"/>
            </a:rPr>
            <a:t>いる</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年度については、前年度と比較すると</a:t>
          </a:r>
          <a:r>
            <a:rPr kumimoji="1" lang="en-US" altLang="ja-JP" sz="1000" b="0" i="0" baseline="0">
              <a:solidFill>
                <a:schemeClr val="dk1"/>
              </a:solidFill>
              <a:effectLst/>
              <a:latin typeface="+mn-lt"/>
              <a:ea typeface="+mn-ea"/>
              <a:cs typeface="+mn-cs"/>
            </a:rPr>
            <a:t>3.5</a:t>
          </a:r>
          <a:r>
            <a:rPr kumimoji="1" lang="ja-JP" altLang="ja-JP" sz="1000" b="0" i="0" baseline="0">
              <a:solidFill>
                <a:schemeClr val="dk1"/>
              </a:solidFill>
              <a:effectLst/>
              <a:latin typeface="+mn-lt"/>
              <a:ea typeface="+mn-ea"/>
              <a:cs typeface="+mn-cs"/>
            </a:rPr>
            <a:t>ポイントの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となって</a:t>
          </a:r>
          <a:r>
            <a:rPr kumimoji="1" lang="ja-JP" altLang="en-US" sz="1000" b="0" i="0" baseline="0">
              <a:solidFill>
                <a:schemeClr val="dk1"/>
              </a:solidFill>
              <a:effectLst/>
              <a:latin typeface="+mn-lt"/>
              <a:ea typeface="+mn-ea"/>
              <a:cs typeface="+mn-cs"/>
            </a:rPr>
            <a:t>おり</a:t>
          </a:r>
          <a:r>
            <a:rPr kumimoji="1" lang="ja-JP" altLang="ja-JP" sz="1000" b="0" i="0" baseline="0">
              <a:solidFill>
                <a:schemeClr val="dk1"/>
              </a:solidFill>
              <a:effectLst/>
              <a:latin typeface="+mn-lt"/>
              <a:ea typeface="+mn-ea"/>
              <a:cs typeface="+mn-cs"/>
            </a:rPr>
            <a:t>、類似団体との比較では</a:t>
          </a:r>
          <a:r>
            <a:rPr kumimoji="1" lang="en-US" altLang="ja-JP" sz="1000" b="0" i="0" baseline="0">
              <a:solidFill>
                <a:schemeClr val="dk1"/>
              </a:solidFill>
              <a:effectLst/>
              <a:latin typeface="+mn-lt"/>
              <a:ea typeface="+mn-ea"/>
              <a:cs typeface="+mn-cs"/>
            </a:rPr>
            <a:t>1.3</a:t>
          </a:r>
          <a:r>
            <a:rPr kumimoji="1" lang="ja-JP" altLang="ja-JP" sz="1000" b="0" i="0" baseline="0">
              <a:solidFill>
                <a:schemeClr val="dk1"/>
              </a:solidFill>
              <a:effectLst/>
              <a:latin typeface="+mn-lt"/>
              <a:ea typeface="+mn-ea"/>
              <a:cs typeface="+mn-cs"/>
            </a:rPr>
            <a:t>ポイント下回る結果となった。ただ依然として公共施設の維持管理経費は増加傾向にあるため、今後も公共施設等総合管理計画に基づき公共施設の適正管理に努め、より一層の経費節減を図り比率の減少に努める。</a:t>
          </a:r>
          <a:endParaRPr lang="ja-JP" altLang="ja-JP" sz="1000" baseline="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53848</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704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97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9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xdr:rowOff>
    </xdr:from>
    <xdr:to>
      <xdr:col>78</xdr:col>
      <xdr:colOff>120650</xdr:colOff>
      <xdr:row>16</xdr:row>
      <xdr:rowOff>104648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114825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扶助費に係る経常収支比率が類似団体を下回っている主な要因は、人口減少に伴う自立支援給付費の減少と、少子化に伴う児童福祉費が減少していることが考えられる。出生率がなかなか上昇しない現状にあるため、今後もやや減少傾向で推移するものと思われる。</a:t>
          </a:r>
          <a:endParaRPr lang="ja-JP" altLang="ja-JP" sz="1050" baseline="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115405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その他に係る経常収支比率について、特別会計への繰出金の増減により大きく増減するが、繰出金は増加傾向にあり、特に下水道施設については下水道処理施設の整備事業や、施設に係る維持管理経費として公営企業会計への繰出金が多額になっていることが要因と考えられる。今後は、適正な施設管理と計画的な施設改修等による経費節減や、使用料の分析を行い適正な料金への改定についても検討し、比率の抑制を図る。</a:t>
          </a:r>
          <a:endParaRPr lang="ja-JP" altLang="ja-JP" sz="1050" baseline="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30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i="0" baseline="0">
              <a:solidFill>
                <a:schemeClr val="dk1"/>
              </a:solidFill>
              <a:effectLst/>
              <a:latin typeface="+mn-lt"/>
              <a:ea typeface="+mn-ea"/>
              <a:cs typeface="+mn-cs"/>
            </a:rPr>
            <a:t>　補助費等については、一部事務組合に対する負担金の割合が高く、比率の増減に大きく影響しており、その中でも特に病院組合に対する負担金が非常に多額であるため、今後も病院事業の経営の効率化と収益性を高め、負担金の抑制を図る。</a:t>
          </a:r>
          <a:endParaRPr lang="ja-JP" altLang="ja-JP" sz="1050" baseline="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143002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888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294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aseline="0">
              <a:solidFill>
                <a:schemeClr val="dk1"/>
              </a:solidFill>
              <a:effectLst/>
              <a:latin typeface="+mn-lt"/>
              <a:ea typeface="+mn-ea"/>
              <a:cs typeface="+mn-cs"/>
            </a:rPr>
            <a:t>　過去に実施した大型事業の元利償還が終了となったことにより、比率は類似団体とほぼ同等の水準で推移してきたが、令和２年度より町立中学校建設事業に係る地方債の元利償還が始まったことにより公債費が大幅に増額となったため、比率についても再び大きく上昇することとなった。令和３年度については若干比率が減少したものの、令和４年度～令和７年度に渡り町立小学校改築事業に伴う多額の地方債の発行があるため、今後は比率の推移を十分注視しながら未来を見据えた計画的な事業執行を実施し、比率の抑制に努める。</a:t>
          </a:r>
          <a:endParaRPr lang="ja-JP" altLang="ja-JP" sz="1000" baseline="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62230</xdr:rowOff>
    </xdr:from>
    <xdr:to>
      <xdr:col>24</xdr:col>
      <xdr:colOff>25400</xdr:colOff>
      <xdr:row>78</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35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5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3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3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i="0" baseline="0">
              <a:solidFill>
                <a:schemeClr val="dk1"/>
              </a:solidFill>
              <a:effectLst/>
              <a:latin typeface="+mn-lt"/>
              <a:ea typeface="+mn-ea"/>
              <a:cs typeface="+mn-cs"/>
            </a:rPr>
            <a:t>　公債費以外に係る経常収支比率は類似団体の平均を下回っているが、公債費自体が類似団体と比べて多額であることによるものであると考えられる。今後もその他の建設事業については、事業の優先度を分析し、実施の抑制・繰り延べなど計画的な事業執行の実施と、地方債の発行の抑制を図る。</a:t>
          </a:r>
          <a:endParaRPr lang="ja-JP" altLang="ja-JP" sz="1050" baseline="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135165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37160"/>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74749</xdr:rowOff>
    </xdr:from>
    <xdr:to>
      <xdr:col>78</xdr:col>
      <xdr:colOff>69850</xdr:colOff>
      <xdr:row>74</xdr:row>
      <xdr:rowOff>149860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6204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55154</xdr:rowOff>
    </xdr:from>
    <xdr:to>
      <xdr:col>73</xdr:col>
      <xdr:colOff>180975</xdr:colOff>
      <xdr:row>74</xdr:row>
      <xdr:rowOff>74749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42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55154</xdr:rowOff>
    </xdr:from>
    <xdr:to>
      <xdr:col>69</xdr:col>
      <xdr:colOff>92075</xdr:colOff>
      <xdr:row>75</xdr:row>
      <xdr:rowOff>4535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42454"/>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84365</xdr:rowOff>
    </xdr:from>
    <xdr:to>
      <xdr:col>82</xdr:col>
      <xdr:colOff>158750</xdr:colOff>
      <xdr:row>76</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100892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23949</xdr:rowOff>
    </xdr:from>
    <xdr:to>
      <xdr:col>74</xdr:col>
      <xdr:colOff>31750</xdr:colOff>
      <xdr:row>74</xdr:row>
      <xdr:rowOff>125549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135726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8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4354</xdr:rowOff>
    </xdr:from>
    <xdr:to>
      <xdr:col>69</xdr:col>
      <xdr:colOff>142875</xdr:colOff>
      <xdr:row>74</xdr:row>
      <xdr:rowOff>105954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116131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125185</xdr:rowOff>
    </xdr:from>
    <xdr:to>
      <xdr:col>65</xdr:col>
      <xdr:colOff>53975</xdr:colOff>
      <xdr:row>75</xdr:row>
      <xdr:rowOff>55335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65512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北海道利尻町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121144</xdr:rowOff>
    </xdr:from>
    <xdr:to>
      <xdr:col>29</xdr:col>
      <xdr:colOff>127000</xdr:colOff>
      <xdr:row>18</xdr:row>
      <xdr:rowOff>51442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3419"/>
          <a:ext cx="647700" cy="101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30917</xdr:rowOff>
    </xdr:from>
    <xdr:to>
      <xdr:col>26</xdr:col>
      <xdr:colOff>50800</xdr:colOff>
      <xdr:row>18</xdr:row>
      <xdr:rowOff>51442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4642"/>
          <a:ext cx="698500" cy="2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30917</xdr:rowOff>
    </xdr:from>
    <xdr:to>
      <xdr:col>22</xdr:col>
      <xdr:colOff>114300</xdr:colOff>
      <xdr:row>18</xdr:row>
      <xdr:rowOff>85425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4642"/>
          <a:ext cx="698500" cy="5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85425</xdr:rowOff>
    </xdr:from>
    <xdr:to>
      <xdr:col>18</xdr:col>
      <xdr:colOff>177800</xdr:colOff>
      <xdr:row>18</xdr:row>
      <xdr:rowOff>120117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9150"/>
          <a:ext cx="698500" cy="3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70344</xdr:rowOff>
    </xdr:from>
    <xdr:to>
      <xdr:col>29</xdr:col>
      <xdr:colOff>177800</xdr:colOff>
      <xdr:row>18</xdr:row>
      <xdr:rowOff>494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86871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642</xdr:rowOff>
    </xdr:from>
    <xdr:to>
      <xdr:col>26</xdr:col>
      <xdr:colOff>101600</xdr:colOff>
      <xdr:row>18</xdr:row>
      <xdr:rowOff>102242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151567</xdr:rowOff>
    </xdr:from>
    <xdr:to>
      <xdr:col>22</xdr:col>
      <xdr:colOff>165100</xdr:colOff>
      <xdr:row>18</xdr:row>
      <xdr:rowOff>81717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34625</xdr:rowOff>
    </xdr:from>
    <xdr:to>
      <xdr:col>19</xdr:col>
      <xdr:colOff>38100</xdr:colOff>
      <xdr:row>18</xdr:row>
      <xdr:rowOff>136225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146402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69317</xdr:rowOff>
    </xdr:from>
    <xdr:to>
      <xdr:col>15</xdr:col>
      <xdr:colOff>101600</xdr:colOff>
      <xdr:row>18</xdr:row>
      <xdr:rowOff>170917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64400</xdr:rowOff>
    </xdr:from>
    <xdr:to>
      <xdr:col>29</xdr:col>
      <xdr:colOff>127000</xdr:colOff>
      <xdr:row>34</xdr:row>
      <xdr:rowOff>117111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31850"/>
          <a:ext cx="647700" cy="52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117111</xdr:rowOff>
    </xdr:from>
    <xdr:to>
      <xdr:col>26</xdr:col>
      <xdr:colOff>50800</xdr:colOff>
      <xdr:row>34</xdr:row>
      <xdr:rowOff>160924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84561"/>
          <a:ext cx="698500" cy="4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149613</xdr:rowOff>
    </xdr:from>
    <xdr:to>
      <xdr:col>22</xdr:col>
      <xdr:colOff>114300</xdr:colOff>
      <xdr:row>34</xdr:row>
      <xdr:rowOff>160924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17063"/>
          <a:ext cx="698500" cy="1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149613</xdr:rowOff>
    </xdr:from>
    <xdr:to>
      <xdr:col>18</xdr:col>
      <xdr:colOff>177800</xdr:colOff>
      <xdr:row>34</xdr:row>
      <xdr:rowOff>199649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17063"/>
          <a:ext cx="698500" cy="50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13600</xdr:rowOff>
    </xdr:from>
    <xdr:to>
      <xdr:col>29</xdr:col>
      <xdr:colOff>177800</xdr:colOff>
      <xdr:row>34</xdr:row>
      <xdr:rowOff>115200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8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201577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66311</xdr:rowOff>
    </xdr:from>
    <xdr:to>
      <xdr:col>26</xdr:col>
      <xdr:colOff>101600</xdr:colOff>
      <xdr:row>34</xdr:row>
      <xdr:rowOff>167911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3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178088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0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110124</xdr:rowOff>
    </xdr:from>
    <xdr:to>
      <xdr:col>22</xdr:col>
      <xdr:colOff>165100</xdr:colOff>
      <xdr:row>34</xdr:row>
      <xdr:rowOff>211724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77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221901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4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98813</xdr:rowOff>
    </xdr:from>
    <xdr:to>
      <xdr:col>19</xdr:col>
      <xdr:colOff>38100</xdr:colOff>
      <xdr:row>34</xdr:row>
      <xdr:rowOff>200413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6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210590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148849</xdr:rowOff>
    </xdr:from>
    <xdr:to>
      <xdr:col>15</xdr:col>
      <xdr:colOff>101600</xdr:colOff>
      <xdr:row>34</xdr:row>
      <xdr:rowOff>250449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1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260626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8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1,830
1,827
76.50
5,441,914
5,413,418
25,884
2,289,947
5,543,513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7574</xdr:rowOff>
    </xdr:from>
    <xdr:to>
      <xdr:col>24</xdr:col>
      <xdr:colOff>63500</xdr:colOff>
      <xdr:row>36</xdr:row>
      <xdr:rowOff>75777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79774"/>
          <a:ext cx="838200" cy="6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64806</xdr:rowOff>
    </xdr:from>
    <xdr:to>
      <xdr:col>19</xdr:col>
      <xdr:colOff>177800</xdr:colOff>
      <xdr:row>36</xdr:row>
      <xdr:rowOff>75777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37006"/>
          <a:ext cx="889000" cy="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64806</xdr:rowOff>
    </xdr:from>
    <xdr:to>
      <xdr:col>15</xdr:col>
      <xdr:colOff>50800</xdr:colOff>
      <xdr:row>36</xdr:row>
      <xdr:rowOff>104757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37006"/>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104757</xdr:rowOff>
    </xdr:from>
    <xdr:to>
      <xdr:col>10</xdr:col>
      <xdr:colOff>114300</xdr:colOff>
      <xdr:row>36</xdr:row>
      <xdr:rowOff>140054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76957"/>
          <a:ext cx="889000" cy="3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128224</xdr:rowOff>
    </xdr:from>
    <xdr:to>
      <xdr:col>24</xdr:col>
      <xdr:colOff>114300</xdr:colOff>
      <xdr:row>36</xdr:row>
      <xdr:rowOff>58374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151101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8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24977</xdr:rowOff>
    </xdr:from>
    <xdr:to>
      <xdr:col>20</xdr:col>
      <xdr:colOff>38100</xdr:colOff>
      <xdr:row>36</xdr:row>
      <xdr:rowOff>126577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143104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14006</xdr:rowOff>
    </xdr:from>
    <xdr:to>
      <xdr:col>15</xdr:col>
      <xdr:colOff>101600</xdr:colOff>
      <xdr:row>36</xdr:row>
      <xdr:rowOff>115606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132133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6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53957</xdr:rowOff>
    </xdr:from>
    <xdr:to>
      <xdr:col>10</xdr:col>
      <xdr:colOff>165100</xdr:colOff>
      <xdr:row>36</xdr:row>
      <xdr:rowOff>155557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89254</xdr:rowOff>
    </xdr:from>
    <xdr:to>
      <xdr:col>6</xdr:col>
      <xdr:colOff>38100</xdr:colOff>
      <xdr:row>37</xdr:row>
      <xdr:rowOff>19404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35931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3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170805</xdr:rowOff>
    </xdr:from>
    <xdr:to>
      <xdr:col>24</xdr:col>
      <xdr:colOff>63500</xdr:colOff>
      <xdr:row>56</xdr:row>
      <xdr:rowOff>37171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0555"/>
          <a:ext cx="8382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8176</xdr:rowOff>
    </xdr:from>
    <xdr:to>
      <xdr:col>19</xdr:col>
      <xdr:colOff>177800</xdr:colOff>
      <xdr:row>56</xdr:row>
      <xdr:rowOff>37171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09376"/>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158875</xdr:rowOff>
    </xdr:from>
    <xdr:to>
      <xdr:col>15</xdr:col>
      <xdr:colOff>50800</xdr:colOff>
      <xdr:row>56</xdr:row>
      <xdr:rowOff>8176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88625"/>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158875</xdr:rowOff>
    </xdr:from>
    <xdr:to>
      <xdr:col>10</xdr:col>
      <xdr:colOff>114300</xdr:colOff>
      <xdr:row>56</xdr:row>
      <xdr:rowOff>101952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88625"/>
          <a:ext cx="889000" cy="11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120005</xdr:rowOff>
    </xdr:from>
    <xdr:to>
      <xdr:col>24</xdr:col>
      <xdr:colOff>114300</xdr:colOff>
      <xdr:row>56</xdr:row>
      <xdr:rowOff>50155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142882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157821</xdr:rowOff>
    </xdr:from>
    <xdr:to>
      <xdr:col>20</xdr:col>
      <xdr:colOff>38100</xdr:colOff>
      <xdr:row>56</xdr:row>
      <xdr:rowOff>87971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104498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128826</xdr:rowOff>
    </xdr:from>
    <xdr:to>
      <xdr:col>15</xdr:col>
      <xdr:colOff>101600</xdr:colOff>
      <xdr:row>56</xdr:row>
      <xdr:rowOff>58976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75503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3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108075</xdr:rowOff>
    </xdr:from>
    <xdr:to>
      <xdr:col>10</xdr:col>
      <xdr:colOff>165100</xdr:colOff>
      <xdr:row>56</xdr:row>
      <xdr:rowOff>38225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54752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1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51152</xdr:rowOff>
    </xdr:from>
    <xdr:to>
      <xdr:col>6</xdr:col>
      <xdr:colOff>38100</xdr:colOff>
      <xdr:row>56</xdr:row>
      <xdr:rowOff>152752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169279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59403</xdr:rowOff>
    </xdr:from>
    <xdr:to>
      <xdr:col>24</xdr:col>
      <xdr:colOff>63500</xdr:colOff>
      <xdr:row>76</xdr:row>
      <xdr:rowOff>88329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89603"/>
          <a:ext cx="838200" cy="2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83327</xdr:rowOff>
    </xdr:from>
    <xdr:to>
      <xdr:col>19</xdr:col>
      <xdr:colOff>177800</xdr:colOff>
      <xdr:row>76</xdr:row>
      <xdr:rowOff>88329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13527"/>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83327</xdr:rowOff>
    </xdr:from>
    <xdr:to>
      <xdr:col>15</xdr:col>
      <xdr:colOff>50800</xdr:colOff>
      <xdr:row>76</xdr:row>
      <xdr:rowOff>119569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13527"/>
          <a:ext cx="889000" cy="3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119569</xdr:rowOff>
    </xdr:from>
    <xdr:to>
      <xdr:col>10</xdr:col>
      <xdr:colOff>114300</xdr:colOff>
      <xdr:row>77</xdr:row>
      <xdr:rowOff>2905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49769"/>
          <a:ext cx="889000" cy="5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8603</xdr:rowOff>
    </xdr:from>
    <xdr:to>
      <xdr:col>24</xdr:col>
      <xdr:colOff>114300</xdr:colOff>
      <xdr:row>76</xdr:row>
      <xdr:rowOff>110203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31479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37529</xdr:rowOff>
    </xdr:from>
    <xdr:to>
      <xdr:col>20</xdr:col>
      <xdr:colOff>38100</xdr:colOff>
      <xdr:row>76</xdr:row>
      <xdr:rowOff>139129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155656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32527</xdr:rowOff>
    </xdr:from>
    <xdr:to>
      <xdr:col>15</xdr:col>
      <xdr:colOff>101600</xdr:colOff>
      <xdr:row>76</xdr:row>
      <xdr:rowOff>134127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150654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68769</xdr:rowOff>
    </xdr:from>
    <xdr:to>
      <xdr:col>10</xdr:col>
      <xdr:colOff>165100</xdr:colOff>
      <xdr:row>76</xdr:row>
      <xdr:rowOff>170369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15446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123555</xdr:rowOff>
    </xdr:from>
    <xdr:to>
      <xdr:col>6</xdr:col>
      <xdr:colOff>38100</xdr:colOff>
      <xdr:row>77</xdr:row>
      <xdr:rowOff>53705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70233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2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103984</xdr:rowOff>
    </xdr:from>
    <xdr:to>
      <xdr:col>24</xdr:col>
      <xdr:colOff>63500</xdr:colOff>
      <xdr:row>96</xdr:row>
      <xdr:rowOff>107628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63184"/>
          <a:ext cx="8382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107628</xdr:rowOff>
    </xdr:from>
    <xdr:to>
      <xdr:col>19</xdr:col>
      <xdr:colOff>177800</xdr:colOff>
      <xdr:row>97</xdr:row>
      <xdr:rowOff>38483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66828"/>
          <a:ext cx="889000" cy="10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21484</xdr:rowOff>
    </xdr:from>
    <xdr:to>
      <xdr:col>15</xdr:col>
      <xdr:colOff>50800</xdr:colOff>
      <xdr:row>97</xdr:row>
      <xdr:rowOff>38483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80684"/>
          <a:ext cx="889000" cy="18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21484</xdr:rowOff>
    </xdr:from>
    <xdr:to>
      <xdr:col>10</xdr:col>
      <xdr:colOff>114300</xdr:colOff>
      <xdr:row>97</xdr:row>
      <xdr:rowOff>47986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80684"/>
          <a:ext cx="889000" cy="19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53184</xdr:rowOff>
    </xdr:from>
    <xdr:to>
      <xdr:col>24</xdr:col>
      <xdr:colOff>114300</xdr:colOff>
      <xdr:row>96</xdr:row>
      <xdr:rowOff>154784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31611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9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56828</xdr:rowOff>
    </xdr:from>
    <xdr:to>
      <xdr:col>20</xdr:col>
      <xdr:colOff>38100</xdr:colOff>
      <xdr:row>96</xdr:row>
      <xdr:rowOff>158428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159133</xdr:rowOff>
    </xdr:from>
    <xdr:to>
      <xdr:col>15</xdr:col>
      <xdr:colOff>101600</xdr:colOff>
      <xdr:row>97</xdr:row>
      <xdr:rowOff>89283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80410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142134</xdr:rowOff>
    </xdr:from>
    <xdr:to>
      <xdr:col>10</xdr:col>
      <xdr:colOff>165100</xdr:colOff>
      <xdr:row>96</xdr:row>
      <xdr:rowOff>72284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168636</xdr:rowOff>
    </xdr:from>
    <xdr:to>
      <xdr:col>6</xdr:col>
      <xdr:colOff>38100</xdr:colOff>
      <xdr:row>97</xdr:row>
      <xdr:rowOff>98786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89913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140399</xdr:rowOff>
    </xdr:from>
    <xdr:to>
      <xdr:col>55</xdr:col>
      <xdr:colOff>0</xdr:colOff>
      <xdr:row>35</xdr:row>
      <xdr:rowOff>102662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69699"/>
          <a:ext cx="838200" cy="1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102662</xdr:rowOff>
    </xdr:from>
    <xdr:to>
      <xdr:col>50</xdr:col>
      <xdr:colOff>114300</xdr:colOff>
      <xdr:row>35</xdr:row>
      <xdr:rowOff>152278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03412"/>
          <a:ext cx="889000" cy="4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152278</xdr:rowOff>
    </xdr:from>
    <xdr:to>
      <xdr:col>45</xdr:col>
      <xdr:colOff>177800</xdr:colOff>
      <xdr:row>35</xdr:row>
      <xdr:rowOff>164322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53028"/>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37886</xdr:rowOff>
    </xdr:from>
    <xdr:to>
      <xdr:col>41</xdr:col>
      <xdr:colOff>50800</xdr:colOff>
      <xdr:row>35</xdr:row>
      <xdr:rowOff>164322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67186"/>
          <a:ext cx="889000" cy="2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89599</xdr:rowOff>
    </xdr:from>
    <xdr:to>
      <xdr:col>55</xdr:col>
      <xdr:colOff>50800</xdr:colOff>
      <xdr:row>35</xdr:row>
      <xdr:rowOff>19749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112476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51862</xdr:rowOff>
    </xdr:from>
    <xdr:to>
      <xdr:col>50</xdr:col>
      <xdr:colOff>165100</xdr:colOff>
      <xdr:row>35</xdr:row>
      <xdr:rowOff>153462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169989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2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101478</xdr:rowOff>
    </xdr:from>
    <xdr:to>
      <xdr:col>46</xdr:col>
      <xdr:colOff>38100</xdr:colOff>
      <xdr:row>36</xdr:row>
      <xdr:rowOff>31628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48155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7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113522</xdr:rowOff>
    </xdr:from>
    <xdr:to>
      <xdr:col>41</xdr:col>
      <xdr:colOff>101600</xdr:colOff>
      <xdr:row>36</xdr:row>
      <xdr:rowOff>43672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60199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8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158536</xdr:rowOff>
    </xdr:from>
    <xdr:to>
      <xdr:col>36</xdr:col>
      <xdr:colOff>165100</xdr:colOff>
      <xdr:row>34</xdr:row>
      <xdr:rowOff>88686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105213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9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27904</xdr:rowOff>
    </xdr:from>
    <xdr:to>
      <xdr:col>55</xdr:col>
      <xdr:colOff>0</xdr:colOff>
      <xdr:row>55</xdr:row>
      <xdr:rowOff>44643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7654"/>
          <a:ext cx="8382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44643</xdr:rowOff>
    </xdr:from>
    <xdr:to>
      <xdr:col>50</xdr:col>
      <xdr:colOff>114300</xdr:colOff>
      <xdr:row>58</xdr:row>
      <xdr:rowOff>9426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74393"/>
          <a:ext cx="889000" cy="4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9049</xdr:rowOff>
    </xdr:from>
    <xdr:to>
      <xdr:col>45</xdr:col>
      <xdr:colOff>177800</xdr:colOff>
      <xdr:row>58</xdr:row>
      <xdr:rowOff>9426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53149"/>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9049</xdr:rowOff>
    </xdr:from>
    <xdr:to>
      <xdr:col>41</xdr:col>
      <xdr:colOff>50800</xdr:colOff>
      <xdr:row>58</xdr:row>
      <xdr:rowOff>27749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53149"/>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148554</xdr:rowOff>
    </xdr:from>
    <xdr:to>
      <xdr:col>55</xdr:col>
      <xdr:colOff>50800</xdr:colOff>
      <xdr:row>55</xdr:row>
      <xdr:rowOff>78704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171431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165293</xdr:rowOff>
    </xdr:from>
    <xdr:to>
      <xdr:col>50</xdr:col>
      <xdr:colOff>165100</xdr:colOff>
      <xdr:row>55</xdr:row>
      <xdr:rowOff>95443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111970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9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130076</xdr:rowOff>
    </xdr:from>
    <xdr:to>
      <xdr:col>46</xdr:col>
      <xdr:colOff>38100</xdr:colOff>
      <xdr:row>58</xdr:row>
      <xdr:rowOff>60226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51353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99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129699</xdr:rowOff>
    </xdr:from>
    <xdr:to>
      <xdr:col>41</xdr:col>
      <xdr:colOff>101600</xdr:colOff>
      <xdr:row>58</xdr:row>
      <xdr:rowOff>59849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50976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99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148399</xdr:rowOff>
    </xdr:from>
    <xdr:to>
      <xdr:col>36</xdr:col>
      <xdr:colOff>165100</xdr:colOff>
      <xdr:row>58</xdr:row>
      <xdr:rowOff>78549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69676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1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73084</xdr:rowOff>
    </xdr:from>
    <xdr:to>
      <xdr:col>55</xdr:col>
      <xdr:colOff>0</xdr:colOff>
      <xdr:row>78</xdr:row>
      <xdr:rowOff>112689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6184"/>
          <a:ext cx="8382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112689</xdr:rowOff>
    </xdr:from>
    <xdr:to>
      <xdr:col>50</xdr:col>
      <xdr:colOff>114300</xdr:colOff>
      <xdr:row>78</xdr:row>
      <xdr:rowOff>125592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5789"/>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125592</xdr:rowOff>
    </xdr:from>
    <xdr:to>
      <xdr:col>45</xdr:col>
      <xdr:colOff>177800</xdr:colOff>
      <xdr:row>78</xdr:row>
      <xdr:rowOff>135609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8692"/>
          <a:ext cx="8890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135609</xdr:rowOff>
    </xdr:from>
    <xdr:to>
      <xdr:col>41</xdr:col>
      <xdr:colOff>50800</xdr:colOff>
      <xdr:row>79</xdr:row>
      <xdr:rowOff>3784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8709"/>
          <a:ext cx="88900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22284</xdr:rowOff>
    </xdr:from>
    <xdr:to>
      <xdr:col>55</xdr:col>
      <xdr:colOff>50800</xdr:colOff>
      <xdr:row>78</xdr:row>
      <xdr:rowOff>123884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45161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4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61889</xdr:rowOff>
    </xdr:from>
    <xdr:to>
      <xdr:col>50</xdr:col>
      <xdr:colOff>165100</xdr:colOff>
      <xdr:row>78</xdr:row>
      <xdr:rowOff>163489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8566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74792</xdr:rowOff>
    </xdr:from>
    <xdr:to>
      <xdr:col>46</xdr:col>
      <xdr:colOff>38100</xdr:colOff>
      <xdr:row>79</xdr:row>
      <xdr:rowOff>4942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167519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4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84809</xdr:rowOff>
    </xdr:from>
    <xdr:to>
      <xdr:col>41</xdr:col>
      <xdr:colOff>101600</xdr:colOff>
      <xdr:row>79</xdr:row>
      <xdr:rowOff>14959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124434</xdr:rowOff>
    </xdr:from>
    <xdr:to>
      <xdr:col>36</xdr:col>
      <xdr:colOff>165100</xdr:colOff>
      <xdr:row>79</xdr:row>
      <xdr:rowOff>54584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45711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95013</xdr:rowOff>
    </xdr:from>
    <xdr:to>
      <xdr:col>55</xdr:col>
      <xdr:colOff>0</xdr:colOff>
      <xdr:row>93</xdr:row>
      <xdr:rowOff>97996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039863"/>
          <a:ext cx="8382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97996</xdr:rowOff>
    </xdr:from>
    <xdr:to>
      <xdr:col>50</xdr:col>
      <xdr:colOff>114300</xdr:colOff>
      <xdr:row>98</xdr:row>
      <xdr:rowOff>13728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042846"/>
          <a:ext cx="889000" cy="77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13728</xdr:rowOff>
    </xdr:from>
    <xdr:to>
      <xdr:col>45</xdr:col>
      <xdr:colOff>177800</xdr:colOff>
      <xdr:row>98</xdr:row>
      <xdr:rowOff>13748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15828"/>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13748</xdr:rowOff>
    </xdr:from>
    <xdr:to>
      <xdr:col>41</xdr:col>
      <xdr:colOff>50800</xdr:colOff>
      <xdr:row>98</xdr:row>
      <xdr:rowOff>33607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15848"/>
          <a:ext cx="88900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44213</xdr:rowOff>
    </xdr:from>
    <xdr:to>
      <xdr:col>55</xdr:col>
      <xdr:colOff>50800</xdr:colOff>
      <xdr:row>93</xdr:row>
      <xdr:rowOff>145813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67090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84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47196</xdr:rowOff>
    </xdr:from>
    <xdr:to>
      <xdr:col>50</xdr:col>
      <xdr:colOff>165100</xdr:colOff>
      <xdr:row>93</xdr:row>
      <xdr:rowOff>148796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165323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7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134378</xdr:rowOff>
    </xdr:from>
    <xdr:to>
      <xdr:col>46</xdr:col>
      <xdr:colOff>38100</xdr:colOff>
      <xdr:row>98</xdr:row>
      <xdr:rowOff>64528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55655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5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134398</xdr:rowOff>
    </xdr:from>
    <xdr:to>
      <xdr:col>41</xdr:col>
      <xdr:colOff>101600</xdr:colOff>
      <xdr:row>98</xdr:row>
      <xdr:rowOff>64548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81075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4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154257</xdr:rowOff>
    </xdr:from>
    <xdr:to>
      <xdr:col>36</xdr:col>
      <xdr:colOff>165100</xdr:colOff>
      <xdr:row>98</xdr:row>
      <xdr:rowOff>84407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75534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7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122216</xdr:rowOff>
    </xdr:from>
    <xdr:to>
      <xdr:col>85</xdr:col>
      <xdr:colOff>127000</xdr:colOff>
      <xdr:row>75</xdr:row>
      <xdr:rowOff>129497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80966"/>
          <a:ext cx="8382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129497</xdr:rowOff>
    </xdr:from>
    <xdr:to>
      <xdr:col>81</xdr:col>
      <xdr:colOff>50800</xdr:colOff>
      <xdr:row>75</xdr:row>
      <xdr:rowOff>140386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88247"/>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140386</xdr:rowOff>
    </xdr:from>
    <xdr:to>
      <xdr:col>76</xdr:col>
      <xdr:colOff>114300</xdr:colOff>
      <xdr:row>75</xdr:row>
      <xdr:rowOff>141462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99136"/>
          <a:ext cx="889000" cy="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141462</xdr:rowOff>
    </xdr:from>
    <xdr:to>
      <xdr:col>71</xdr:col>
      <xdr:colOff>177800</xdr:colOff>
      <xdr:row>75</xdr:row>
      <xdr:rowOff>161497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00212"/>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71416</xdr:rowOff>
    </xdr:from>
    <xdr:to>
      <xdr:col>85</xdr:col>
      <xdr:colOff>177800</xdr:colOff>
      <xdr:row>76</xdr:row>
      <xdr:rowOff>1566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94293</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8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78697</xdr:rowOff>
    </xdr:from>
    <xdr:to>
      <xdr:col>81</xdr:col>
      <xdr:colOff>101600</xdr:colOff>
      <xdr:row>76</xdr:row>
      <xdr:rowOff>8846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3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25374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1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89586</xdr:rowOff>
    </xdr:from>
    <xdr:to>
      <xdr:col>76</xdr:col>
      <xdr:colOff>165100</xdr:colOff>
      <xdr:row>76</xdr:row>
      <xdr:rowOff>19735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48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36263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7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90662</xdr:rowOff>
    </xdr:from>
    <xdr:to>
      <xdr:col>72</xdr:col>
      <xdr:colOff>38100</xdr:colOff>
      <xdr:row>76</xdr:row>
      <xdr:rowOff>20811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49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37339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72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110697</xdr:rowOff>
    </xdr:from>
    <xdr:to>
      <xdr:col>67</xdr:col>
      <xdr:colOff>101600</xdr:colOff>
      <xdr:row>76</xdr:row>
      <xdr:rowOff>40847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57374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7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45983</xdr:rowOff>
    </xdr:from>
    <xdr:to>
      <xdr:col>85</xdr:col>
      <xdr:colOff>127000</xdr:colOff>
      <xdr:row>98</xdr:row>
      <xdr:rowOff>92529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8083"/>
          <a:ext cx="838200" cy="4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88647</xdr:rowOff>
    </xdr:from>
    <xdr:to>
      <xdr:col>81</xdr:col>
      <xdr:colOff>50800</xdr:colOff>
      <xdr:row>98</xdr:row>
      <xdr:rowOff>92529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19297"/>
          <a:ext cx="889000" cy="17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88647</xdr:rowOff>
    </xdr:from>
    <xdr:to>
      <xdr:col>76</xdr:col>
      <xdr:colOff>114300</xdr:colOff>
      <xdr:row>97</xdr:row>
      <xdr:rowOff>96419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1929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96419</xdr:rowOff>
    </xdr:from>
    <xdr:to>
      <xdr:col>71</xdr:col>
      <xdr:colOff>177800</xdr:colOff>
      <xdr:row>98</xdr:row>
      <xdr:rowOff>75653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7069"/>
          <a:ext cx="889000" cy="1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166633</xdr:rowOff>
    </xdr:from>
    <xdr:to>
      <xdr:col>85</xdr:col>
      <xdr:colOff>177800</xdr:colOff>
      <xdr:row>98</xdr:row>
      <xdr:rowOff>96783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41729</xdr:rowOff>
    </xdr:from>
    <xdr:to>
      <xdr:col>81</xdr:col>
      <xdr:colOff>101600</xdr:colOff>
      <xdr:row>98</xdr:row>
      <xdr:rowOff>143329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134456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37847</xdr:rowOff>
    </xdr:from>
    <xdr:to>
      <xdr:col>76</xdr:col>
      <xdr:colOff>165100</xdr:colOff>
      <xdr:row>97</xdr:row>
      <xdr:rowOff>139447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155974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4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45619</xdr:rowOff>
    </xdr:from>
    <xdr:to>
      <xdr:col>72</xdr:col>
      <xdr:colOff>38100</xdr:colOff>
      <xdr:row>97</xdr:row>
      <xdr:rowOff>147219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163746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5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24853</xdr:rowOff>
    </xdr:from>
    <xdr:to>
      <xdr:col>67</xdr:col>
      <xdr:colOff>101600</xdr:colOff>
      <xdr:row>98</xdr:row>
      <xdr:rowOff>126453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117580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121768</xdr:rowOff>
    </xdr:from>
    <xdr:to>
      <xdr:col>116</xdr:col>
      <xdr:colOff>63500</xdr:colOff>
      <xdr:row>57</xdr:row>
      <xdr:rowOff>149999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894418"/>
          <a:ext cx="8382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115786</xdr:rowOff>
    </xdr:from>
    <xdr:to>
      <xdr:col>111</xdr:col>
      <xdr:colOff>177800</xdr:colOff>
      <xdr:row>57</xdr:row>
      <xdr:rowOff>121768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88843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115786</xdr:rowOff>
    </xdr:from>
    <xdr:to>
      <xdr:col>107</xdr:col>
      <xdr:colOff>50800</xdr:colOff>
      <xdr:row>58</xdr:row>
      <xdr:rowOff>2807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88436"/>
          <a:ext cx="8890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2807</xdr:rowOff>
    </xdr:from>
    <xdr:to>
      <xdr:col>102</xdr:col>
      <xdr:colOff>114300</xdr:colOff>
      <xdr:row>58</xdr:row>
      <xdr:rowOff>65227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46907"/>
          <a:ext cx="889000" cy="6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99199</xdr:rowOff>
    </xdr:from>
    <xdr:to>
      <xdr:col>116</xdr:col>
      <xdr:colOff>114300</xdr:colOff>
      <xdr:row>58</xdr:row>
      <xdr:rowOff>29349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122076</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70968</xdr:rowOff>
    </xdr:from>
    <xdr:to>
      <xdr:col>112</xdr:col>
      <xdr:colOff>38100</xdr:colOff>
      <xdr:row>58</xdr:row>
      <xdr:rowOff>1118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17645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64986</xdr:rowOff>
    </xdr:from>
    <xdr:to>
      <xdr:col>107</xdr:col>
      <xdr:colOff>101600</xdr:colOff>
      <xdr:row>57</xdr:row>
      <xdr:rowOff>166586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11663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1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123457</xdr:rowOff>
    </xdr:from>
    <xdr:to>
      <xdr:col>102</xdr:col>
      <xdr:colOff>165100</xdr:colOff>
      <xdr:row>58</xdr:row>
      <xdr:rowOff>53607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70134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67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14427</xdr:rowOff>
    </xdr:from>
    <xdr:to>
      <xdr:col>98</xdr:col>
      <xdr:colOff>38100</xdr:colOff>
      <xdr:row>58</xdr:row>
      <xdr:rowOff>116027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132554</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114426</xdr:rowOff>
    </xdr:from>
    <xdr:to>
      <xdr:col>116</xdr:col>
      <xdr:colOff>63500</xdr:colOff>
      <xdr:row>75</xdr:row>
      <xdr:rowOff>46728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458826"/>
          <a:ext cx="838200" cy="4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114426</xdr:rowOff>
    </xdr:from>
    <xdr:to>
      <xdr:col>111</xdr:col>
      <xdr:colOff>177800</xdr:colOff>
      <xdr:row>73</xdr:row>
      <xdr:rowOff>37991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58826"/>
          <a:ext cx="889000" cy="9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37991</xdr:rowOff>
    </xdr:from>
    <xdr:to>
      <xdr:col>107</xdr:col>
      <xdr:colOff>50800</xdr:colOff>
      <xdr:row>74</xdr:row>
      <xdr:rowOff>12928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53841"/>
          <a:ext cx="889000" cy="1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3925</xdr:rowOff>
    </xdr:from>
    <xdr:to>
      <xdr:col>102</xdr:col>
      <xdr:colOff>114300</xdr:colOff>
      <xdr:row>74</xdr:row>
      <xdr:rowOff>12928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91225"/>
          <a:ext cx="8890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167378</xdr:rowOff>
    </xdr:from>
    <xdr:to>
      <xdr:col>116</xdr:col>
      <xdr:colOff>114300</xdr:colOff>
      <xdr:row>75</xdr:row>
      <xdr:rowOff>97528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18805</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0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63626</xdr:rowOff>
    </xdr:from>
    <xdr:to>
      <xdr:col>112</xdr:col>
      <xdr:colOff>38100</xdr:colOff>
      <xdr:row>72</xdr:row>
      <xdr:rowOff>165226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10303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1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158641</xdr:rowOff>
    </xdr:from>
    <xdr:to>
      <xdr:col>107</xdr:col>
      <xdr:colOff>101600</xdr:colOff>
      <xdr:row>73</xdr:row>
      <xdr:rowOff>88791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105318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2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133578</xdr:rowOff>
    </xdr:from>
    <xdr:to>
      <xdr:col>102</xdr:col>
      <xdr:colOff>165100</xdr:colOff>
      <xdr:row>74</xdr:row>
      <xdr:rowOff>63728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80255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2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124575</xdr:rowOff>
    </xdr:from>
    <xdr:to>
      <xdr:col>98</xdr:col>
      <xdr:colOff>38100</xdr:colOff>
      <xdr:row>74</xdr:row>
      <xdr:rowOff>54725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71252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41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離島という地理的条件により、少ない受益者であっても各種公共施設の建設や、病院・ごみ処理・学校給食等の事業を実施することが必要不可欠であり、人口規模に見合った施設を建設して管理運営はしているものの、結果的に人口１人あたりのコストは割高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らの事業を島内で完結しなければならないこと、また、離島という特殊な地理的条件により業務委託先となる業者が少なく、通常委託するような業務についても直営で行っていることにより、人口１人あたりのコストは高くなり、結果、計画的な基金の積立が実施でき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なお、前年度と</a:t>
          </a:r>
          <a:r>
            <a:rPr kumimoji="1" lang="ja-JP" altLang="en-US" sz="1100" b="0" i="0" baseline="0">
              <a:solidFill>
                <a:schemeClr val="dk1"/>
              </a:solidFill>
              <a:effectLst/>
              <a:latin typeface="+mn-lt"/>
              <a:ea typeface="+mn-ea"/>
              <a:cs typeface="+mn-cs"/>
            </a:rPr>
            <a:t>同様に</a:t>
          </a:r>
          <a:r>
            <a:rPr kumimoji="1" lang="ja-JP" altLang="ja-JP" sz="1100" b="0" i="0" baseline="0">
              <a:solidFill>
                <a:schemeClr val="dk1"/>
              </a:solidFill>
              <a:effectLst/>
              <a:latin typeface="+mn-lt"/>
              <a:ea typeface="+mn-ea"/>
              <a:cs typeface="+mn-cs"/>
            </a:rPr>
            <a:t>、普通建設事業費については小学校の改築整備事業の影響もあり大幅増となっている。</a:t>
          </a:r>
          <a:r>
            <a:rPr kumimoji="1" lang="ja-JP" altLang="ja-JP" sz="1100">
              <a:solidFill>
                <a:schemeClr val="dk1"/>
              </a:solidFill>
              <a:effectLst/>
              <a:latin typeface="+mn-lt"/>
              <a:ea typeface="+mn-ea"/>
              <a:cs typeface="+mn-cs"/>
            </a:rPr>
            <a:t>また繰出金については、簡易水道及び下水道</a:t>
          </a:r>
          <a:r>
            <a:rPr kumimoji="1" lang="ja-JP" altLang="en-US" sz="1100">
              <a:solidFill>
                <a:schemeClr val="dk1"/>
              </a:solidFill>
              <a:effectLst/>
              <a:latin typeface="+mn-lt"/>
              <a:ea typeface="+mn-ea"/>
              <a:cs typeface="+mn-cs"/>
            </a:rPr>
            <a:t>事業会計の公営企業の法的用</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伴い歳出の性質を繰出金から補助費へ変更したことにより減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ているが、その分補助費が増となっている。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積立金については</a:t>
          </a:r>
          <a:r>
            <a:rPr kumimoji="1" lang="ja-JP" altLang="en-US" sz="1100" b="0" i="0" baseline="0">
              <a:solidFill>
                <a:schemeClr val="dk1"/>
              </a:solidFill>
              <a:effectLst/>
              <a:latin typeface="+mn-lt"/>
              <a:ea typeface="+mn-ea"/>
              <a:cs typeface="+mn-cs"/>
            </a:rPr>
            <a:t>ふるさと応援寄附金</a:t>
          </a:r>
          <a:r>
            <a:rPr kumimoji="1" lang="ja-JP" altLang="ja-JP" sz="1100" b="0" i="0" baseline="0">
              <a:solidFill>
                <a:schemeClr val="dk1"/>
              </a:solidFill>
              <a:effectLst/>
              <a:latin typeface="+mn-lt"/>
              <a:ea typeface="+mn-ea"/>
              <a:cs typeface="+mn-cs"/>
            </a:rPr>
            <a:t>の増により</a:t>
          </a:r>
          <a:r>
            <a:rPr kumimoji="1" lang="ja-JP" altLang="en-US" sz="1100" b="0" i="0" baseline="0">
              <a:solidFill>
                <a:schemeClr val="dk1"/>
              </a:solidFill>
              <a:effectLst/>
              <a:latin typeface="+mn-lt"/>
              <a:ea typeface="+mn-ea"/>
              <a:cs typeface="+mn-cs"/>
            </a:rPr>
            <a:t>増額となっている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北海道利尻町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1,830
1,827
76.50
5,441,914
5,413,418
25,884
2,289,947
5,543,513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88417</xdr:rowOff>
    </xdr:from>
    <xdr:to>
      <xdr:col>24</xdr:col>
      <xdr:colOff>63500</xdr:colOff>
      <xdr:row>36</xdr:row>
      <xdr:rowOff>118059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60617"/>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118059</xdr:rowOff>
    </xdr:from>
    <xdr:to>
      <xdr:col>19</xdr:col>
      <xdr:colOff>177800</xdr:colOff>
      <xdr:row>36</xdr:row>
      <xdr:rowOff>127984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90259"/>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127984</xdr:rowOff>
    </xdr:from>
    <xdr:to>
      <xdr:col>15</xdr:col>
      <xdr:colOff>50800</xdr:colOff>
      <xdr:row>36</xdr:row>
      <xdr:rowOff>160941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00184"/>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160941</xdr:rowOff>
    </xdr:from>
    <xdr:to>
      <xdr:col>10</xdr:col>
      <xdr:colOff>114300</xdr:colOff>
      <xdr:row>37</xdr:row>
      <xdr:rowOff>28848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3141"/>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37617</xdr:rowOff>
    </xdr:from>
    <xdr:to>
      <xdr:col>24</xdr:col>
      <xdr:colOff>114300</xdr:colOff>
      <xdr:row>36</xdr:row>
      <xdr:rowOff>139217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60494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67259</xdr:rowOff>
    </xdr:from>
    <xdr:to>
      <xdr:col>20</xdr:col>
      <xdr:colOff>38100</xdr:colOff>
      <xdr:row>36</xdr:row>
      <xdr:rowOff>168859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13936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77184</xdr:rowOff>
    </xdr:from>
    <xdr:to>
      <xdr:col>15</xdr:col>
      <xdr:colOff>101600</xdr:colOff>
      <xdr:row>37</xdr:row>
      <xdr:rowOff>7334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23861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110141</xdr:rowOff>
    </xdr:from>
    <xdr:to>
      <xdr:col>10</xdr:col>
      <xdr:colOff>165100</xdr:colOff>
      <xdr:row>37</xdr:row>
      <xdr:rowOff>40291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56818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149498</xdr:rowOff>
    </xdr:from>
    <xdr:to>
      <xdr:col>6</xdr:col>
      <xdr:colOff>38100</xdr:colOff>
      <xdr:row>37</xdr:row>
      <xdr:rowOff>79648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96175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61554</xdr:rowOff>
    </xdr:from>
    <xdr:to>
      <xdr:col>24</xdr:col>
      <xdr:colOff>63500</xdr:colOff>
      <xdr:row>57</xdr:row>
      <xdr:rowOff>109650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34204"/>
          <a:ext cx="838200" cy="4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149292</xdr:rowOff>
    </xdr:from>
    <xdr:to>
      <xdr:col>19</xdr:col>
      <xdr:colOff>177800</xdr:colOff>
      <xdr:row>57</xdr:row>
      <xdr:rowOff>109650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50492"/>
          <a:ext cx="889000" cy="1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149292</xdr:rowOff>
    </xdr:from>
    <xdr:to>
      <xdr:col>15</xdr:col>
      <xdr:colOff>50800</xdr:colOff>
      <xdr:row>56</xdr:row>
      <xdr:rowOff>166886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50492"/>
          <a:ext cx="889000" cy="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166886</xdr:rowOff>
    </xdr:from>
    <xdr:to>
      <xdr:col>10</xdr:col>
      <xdr:colOff>114300</xdr:colOff>
      <xdr:row>57</xdr:row>
      <xdr:rowOff>82444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68086"/>
          <a:ext cx="889000" cy="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10754</xdr:rowOff>
    </xdr:from>
    <xdr:to>
      <xdr:col>24</xdr:col>
      <xdr:colOff>114300</xdr:colOff>
      <xdr:row>57</xdr:row>
      <xdr:rowOff>112354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8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33631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58850</xdr:rowOff>
    </xdr:from>
    <xdr:to>
      <xdr:col>20</xdr:col>
      <xdr:colOff>38100</xdr:colOff>
      <xdr:row>57</xdr:row>
      <xdr:rowOff>160450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5527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0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98492</xdr:rowOff>
    </xdr:from>
    <xdr:to>
      <xdr:col>15</xdr:col>
      <xdr:colOff>101600</xdr:colOff>
      <xdr:row>57</xdr:row>
      <xdr:rowOff>28642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7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116086</xdr:rowOff>
    </xdr:from>
    <xdr:to>
      <xdr:col>10</xdr:col>
      <xdr:colOff>165100</xdr:colOff>
      <xdr:row>57</xdr:row>
      <xdr:rowOff>46236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62763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9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31644</xdr:rowOff>
    </xdr:from>
    <xdr:to>
      <xdr:col>6</xdr:col>
      <xdr:colOff>38100</xdr:colOff>
      <xdr:row>57</xdr:row>
      <xdr:rowOff>133244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149771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7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170914</xdr:rowOff>
    </xdr:from>
    <xdr:to>
      <xdr:col>24</xdr:col>
      <xdr:colOff>63500</xdr:colOff>
      <xdr:row>76</xdr:row>
      <xdr:rowOff>69901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29664"/>
          <a:ext cx="838200" cy="7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69901</xdr:rowOff>
    </xdr:from>
    <xdr:to>
      <xdr:col>19</xdr:col>
      <xdr:colOff>177800</xdr:colOff>
      <xdr:row>76</xdr:row>
      <xdr:rowOff>113536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0101"/>
          <a:ext cx="889000" cy="4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99417</xdr:rowOff>
    </xdr:from>
    <xdr:to>
      <xdr:col>15</xdr:col>
      <xdr:colOff>50800</xdr:colOff>
      <xdr:row>76</xdr:row>
      <xdr:rowOff>113536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29617"/>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99417</xdr:rowOff>
    </xdr:from>
    <xdr:to>
      <xdr:col>10</xdr:col>
      <xdr:colOff>114300</xdr:colOff>
      <xdr:row>77</xdr:row>
      <xdr:rowOff>22079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29617"/>
          <a:ext cx="889000" cy="9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120114</xdr:rowOff>
    </xdr:from>
    <xdr:to>
      <xdr:col>24</xdr:col>
      <xdr:colOff>114300</xdr:colOff>
      <xdr:row>76</xdr:row>
      <xdr:rowOff>50264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142991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3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19101</xdr:rowOff>
    </xdr:from>
    <xdr:to>
      <xdr:col>20</xdr:col>
      <xdr:colOff>38100</xdr:colOff>
      <xdr:row>76</xdr:row>
      <xdr:rowOff>120701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111828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4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62736</xdr:rowOff>
    </xdr:from>
    <xdr:to>
      <xdr:col>15</xdr:col>
      <xdr:colOff>101600</xdr:colOff>
      <xdr:row>76</xdr:row>
      <xdr:rowOff>164336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48617</xdr:rowOff>
    </xdr:from>
    <xdr:to>
      <xdr:col>10</xdr:col>
      <xdr:colOff>165100</xdr:colOff>
      <xdr:row>76</xdr:row>
      <xdr:rowOff>150217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166744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142729</xdr:rowOff>
    </xdr:from>
    <xdr:to>
      <xdr:col>6</xdr:col>
      <xdr:colOff>38100</xdr:colOff>
      <xdr:row>77</xdr:row>
      <xdr:rowOff>72879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167008</xdr:rowOff>
    </xdr:from>
    <xdr:to>
      <xdr:col>24</xdr:col>
      <xdr:colOff>63500</xdr:colOff>
      <xdr:row>96</xdr:row>
      <xdr:rowOff>16174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54758"/>
          <a:ext cx="838200" cy="2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16174</xdr:rowOff>
    </xdr:from>
    <xdr:to>
      <xdr:col>19</xdr:col>
      <xdr:colOff>177800</xdr:colOff>
      <xdr:row>96</xdr:row>
      <xdr:rowOff>93294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75374"/>
          <a:ext cx="889000" cy="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33190</xdr:rowOff>
    </xdr:from>
    <xdr:to>
      <xdr:col>15</xdr:col>
      <xdr:colOff>50800</xdr:colOff>
      <xdr:row>96</xdr:row>
      <xdr:rowOff>93294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92390"/>
          <a:ext cx="889000" cy="6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162519</xdr:rowOff>
    </xdr:from>
    <xdr:to>
      <xdr:col>10</xdr:col>
      <xdr:colOff>114300</xdr:colOff>
      <xdr:row>96</xdr:row>
      <xdr:rowOff>33190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50269"/>
          <a:ext cx="889000" cy="4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116208</xdr:rowOff>
    </xdr:from>
    <xdr:to>
      <xdr:col>24</xdr:col>
      <xdr:colOff>114300</xdr:colOff>
      <xdr:row>96</xdr:row>
      <xdr:rowOff>46358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0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139085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136824</xdr:rowOff>
    </xdr:from>
    <xdr:to>
      <xdr:col>20</xdr:col>
      <xdr:colOff>38100</xdr:colOff>
      <xdr:row>96</xdr:row>
      <xdr:rowOff>66974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83501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9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42494</xdr:rowOff>
    </xdr:from>
    <xdr:to>
      <xdr:col>15</xdr:col>
      <xdr:colOff>101600</xdr:colOff>
      <xdr:row>96</xdr:row>
      <xdr:rowOff>144094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160621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153840</xdr:rowOff>
    </xdr:from>
    <xdr:to>
      <xdr:col>10</xdr:col>
      <xdr:colOff>165100</xdr:colOff>
      <xdr:row>96</xdr:row>
      <xdr:rowOff>83990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100517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1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111719</xdr:rowOff>
    </xdr:from>
    <xdr:to>
      <xdr:col>6</xdr:col>
      <xdr:colOff>38100</xdr:colOff>
      <xdr:row>96</xdr:row>
      <xdr:rowOff>41869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58396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15145</xdr:rowOff>
    </xdr:from>
    <xdr:to>
      <xdr:col>55</xdr:col>
      <xdr:colOff>0</xdr:colOff>
      <xdr:row>58</xdr:row>
      <xdr:rowOff>24127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9245"/>
          <a:ext cx="838200" cy="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15145</xdr:rowOff>
    </xdr:from>
    <xdr:to>
      <xdr:col>50</xdr:col>
      <xdr:colOff>114300</xdr:colOff>
      <xdr:row>58</xdr:row>
      <xdr:rowOff>53603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9245"/>
          <a:ext cx="889000" cy="3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53603</xdr:rowOff>
    </xdr:from>
    <xdr:to>
      <xdr:col>45</xdr:col>
      <xdr:colOff>177800</xdr:colOff>
      <xdr:row>58</xdr:row>
      <xdr:rowOff>76736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97703"/>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54967</xdr:rowOff>
    </xdr:from>
    <xdr:to>
      <xdr:col>41</xdr:col>
      <xdr:colOff>50800</xdr:colOff>
      <xdr:row>58</xdr:row>
      <xdr:rowOff>76736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9067"/>
          <a:ext cx="8890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144777</xdr:rowOff>
    </xdr:from>
    <xdr:to>
      <xdr:col>55</xdr:col>
      <xdr:colOff>50800</xdr:colOff>
      <xdr:row>58</xdr:row>
      <xdr:rowOff>74927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123204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135795</xdr:rowOff>
    </xdr:from>
    <xdr:to>
      <xdr:col>50</xdr:col>
      <xdr:colOff>165100</xdr:colOff>
      <xdr:row>58</xdr:row>
      <xdr:rowOff>65945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57072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0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2803</xdr:rowOff>
    </xdr:from>
    <xdr:to>
      <xdr:col>46</xdr:col>
      <xdr:colOff>38100</xdr:colOff>
      <xdr:row>58</xdr:row>
      <xdr:rowOff>104403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95530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3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25936</xdr:rowOff>
    </xdr:from>
    <xdr:to>
      <xdr:col>41</xdr:col>
      <xdr:colOff>101600</xdr:colOff>
      <xdr:row>58</xdr:row>
      <xdr:rowOff>127536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118663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4167</xdr:rowOff>
    </xdr:from>
    <xdr:to>
      <xdr:col>36</xdr:col>
      <xdr:colOff>165100</xdr:colOff>
      <xdr:row>58</xdr:row>
      <xdr:rowOff>105767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96894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4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26036</xdr:rowOff>
    </xdr:from>
    <xdr:to>
      <xdr:col>55</xdr:col>
      <xdr:colOff>0</xdr:colOff>
      <xdr:row>76</xdr:row>
      <xdr:rowOff>73730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56236"/>
          <a:ext cx="838200" cy="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26036</xdr:rowOff>
    </xdr:from>
    <xdr:to>
      <xdr:col>50</xdr:col>
      <xdr:colOff>114300</xdr:colOff>
      <xdr:row>76</xdr:row>
      <xdr:rowOff>55122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56236"/>
          <a:ext cx="8890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55122</xdr:rowOff>
    </xdr:from>
    <xdr:to>
      <xdr:col>45</xdr:col>
      <xdr:colOff>177800</xdr:colOff>
      <xdr:row>77</xdr:row>
      <xdr:rowOff>19602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85322"/>
          <a:ext cx="889000" cy="13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75532</xdr:rowOff>
    </xdr:from>
    <xdr:to>
      <xdr:col>41</xdr:col>
      <xdr:colOff>50800</xdr:colOff>
      <xdr:row>77</xdr:row>
      <xdr:rowOff>19602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05732"/>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22930</xdr:rowOff>
    </xdr:from>
    <xdr:to>
      <xdr:col>55</xdr:col>
      <xdr:colOff>50800</xdr:colOff>
      <xdr:row>76</xdr:row>
      <xdr:rowOff>124530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45807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0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146686</xdr:rowOff>
    </xdr:from>
    <xdr:to>
      <xdr:col>50</xdr:col>
      <xdr:colOff>165100</xdr:colOff>
      <xdr:row>76</xdr:row>
      <xdr:rowOff>76836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93363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7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4322</xdr:rowOff>
    </xdr:from>
    <xdr:to>
      <xdr:col>46</xdr:col>
      <xdr:colOff>38100</xdr:colOff>
      <xdr:row>76</xdr:row>
      <xdr:rowOff>105922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122448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0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140252</xdr:rowOff>
    </xdr:from>
    <xdr:to>
      <xdr:col>41</xdr:col>
      <xdr:colOff>101600</xdr:colOff>
      <xdr:row>77</xdr:row>
      <xdr:rowOff>70402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86928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24732</xdr:rowOff>
    </xdr:from>
    <xdr:to>
      <xdr:col>36</xdr:col>
      <xdr:colOff>165100</xdr:colOff>
      <xdr:row>76</xdr:row>
      <xdr:rowOff>126332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142859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3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90627</xdr:rowOff>
    </xdr:from>
    <xdr:to>
      <xdr:col>55</xdr:col>
      <xdr:colOff>0</xdr:colOff>
      <xdr:row>97</xdr:row>
      <xdr:rowOff>6415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49827"/>
          <a:ext cx="8382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90627</xdr:rowOff>
    </xdr:from>
    <xdr:to>
      <xdr:col>50</xdr:col>
      <xdr:colOff>114300</xdr:colOff>
      <xdr:row>97</xdr:row>
      <xdr:rowOff>36837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49827"/>
          <a:ext cx="889000" cy="1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36837</xdr:rowOff>
    </xdr:from>
    <xdr:to>
      <xdr:col>45</xdr:col>
      <xdr:colOff>177800</xdr:colOff>
      <xdr:row>97</xdr:row>
      <xdr:rowOff>69438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67487"/>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48616</xdr:rowOff>
    </xdr:from>
    <xdr:to>
      <xdr:col>41</xdr:col>
      <xdr:colOff>50800</xdr:colOff>
      <xdr:row>97</xdr:row>
      <xdr:rowOff>69438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79266"/>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127065</xdr:rowOff>
    </xdr:from>
    <xdr:to>
      <xdr:col>55</xdr:col>
      <xdr:colOff>50800</xdr:colOff>
      <xdr:row>97</xdr:row>
      <xdr:rowOff>57215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149942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39827</xdr:rowOff>
    </xdr:from>
    <xdr:to>
      <xdr:col>50</xdr:col>
      <xdr:colOff>165100</xdr:colOff>
      <xdr:row>96</xdr:row>
      <xdr:rowOff>141427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157954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7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157487</xdr:rowOff>
    </xdr:from>
    <xdr:to>
      <xdr:col>46</xdr:col>
      <xdr:colOff>38100</xdr:colOff>
      <xdr:row>97</xdr:row>
      <xdr:rowOff>87637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104164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9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18638</xdr:rowOff>
    </xdr:from>
    <xdr:to>
      <xdr:col>41</xdr:col>
      <xdr:colOff>101600</xdr:colOff>
      <xdr:row>97</xdr:row>
      <xdr:rowOff>120238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136765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169266</xdr:rowOff>
    </xdr:from>
    <xdr:to>
      <xdr:col>36</xdr:col>
      <xdr:colOff>165100</xdr:colOff>
      <xdr:row>97</xdr:row>
      <xdr:rowOff>99416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115943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0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20020</xdr:rowOff>
    </xdr:from>
    <xdr:to>
      <xdr:col>85</xdr:col>
      <xdr:colOff>127000</xdr:colOff>
      <xdr:row>37</xdr:row>
      <xdr:rowOff>68941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63670"/>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20020</xdr:rowOff>
    </xdr:from>
    <xdr:to>
      <xdr:col>81</xdr:col>
      <xdr:colOff>50800</xdr:colOff>
      <xdr:row>37</xdr:row>
      <xdr:rowOff>59412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3670"/>
          <a:ext cx="889000" cy="3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13177</xdr:rowOff>
    </xdr:from>
    <xdr:to>
      <xdr:col>76</xdr:col>
      <xdr:colOff>114300</xdr:colOff>
      <xdr:row>37</xdr:row>
      <xdr:rowOff>59412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56827"/>
          <a:ext cx="889000" cy="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142211</xdr:rowOff>
    </xdr:from>
    <xdr:to>
      <xdr:col>71</xdr:col>
      <xdr:colOff>177800</xdr:colOff>
      <xdr:row>37</xdr:row>
      <xdr:rowOff>13177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14411"/>
          <a:ext cx="889000" cy="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18141</xdr:rowOff>
    </xdr:from>
    <xdr:to>
      <xdr:col>85</xdr:col>
      <xdr:colOff>177800</xdr:colOff>
      <xdr:row>37</xdr:row>
      <xdr:rowOff>119741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41018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140670</xdr:rowOff>
    </xdr:from>
    <xdr:to>
      <xdr:col>81</xdr:col>
      <xdr:colOff>101600</xdr:colOff>
      <xdr:row>37</xdr:row>
      <xdr:rowOff>70820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87347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8612</xdr:rowOff>
    </xdr:from>
    <xdr:to>
      <xdr:col>76</xdr:col>
      <xdr:colOff>165100</xdr:colOff>
      <xdr:row>37</xdr:row>
      <xdr:rowOff>110212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126739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2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133827</xdr:rowOff>
    </xdr:from>
    <xdr:to>
      <xdr:col>72</xdr:col>
      <xdr:colOff>38100</xdr:colOff>
      <xdr:row>37</xdr:row>
      <xdr:rowOff>63977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80504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91411</xdr:rowOff>
    </xdr:from>
    <xdr:to>
      <xdr:col>67</xdr:col>
      <xdr:colOff>101600</xdr:colOff>
      <xdr:row>37</xdr:row>
      <xdr:rowOff>21561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38088</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72368</xdr:rowOff>
    </xdr:from>
    <xdr:to>
      <xdr:col>85</xdr:col>
      <xdr:colOff>127000</xdr:colOff>
      <xdr:row>52</xdr:row>
      <xdr:rowOff>31396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816318"/>
          <a:ext cx="838200" cy="1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31396</xdr:rowOff>
    </xdr:from>
    <xdr:to>
      <xdr:col>81</xdr:col>
      <xdr:colOff>50800</xdr:colOff>
      <xdr:row>57</xdr:row>
      <xdr:rowOff>127945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946796"/>
          <a:ext cx="889000" cy="95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90827</xdr:rowOff>
    </xdr:from>
    <xdr:to>
      <xdr:col>76</xdr:col>
      <xdr:colOff>114300</xdr:colOff>
      <xdr:row>57</xdr:row>
      <xdr:rowOff>127945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63477"/>
          <a:ext cx="889000" cy="3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90827</xdr:rowOff>
    </xdr:from>
    <xdr:to>
      <xdr:col>71</xdr:col>
      <xdr:colOff>177800</xdr:colOff>
      <xdr:row>57</xdr:row>
      <xdr:rowOff>142864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63477"/>
          <a:ext cx="889000" cy="5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21568</xdr:rowOff>
    </xdr:from>
    <xdr:to>
      <xdr:col>85</xdr:col>
      <xdr:colOff>177800</xdr:colOff>
      <xdr:row>51</xdr:row>
      <xdr:rowOff>123168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7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107945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68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152046</xdr:rowOff>
    </xdr:from>
    <xdr:to>
      <xdr:col>81</xdr:col>
      <xdr:colOff>101600</xdr:colOff>
      <xdr:row>52</xdr:row>
      <xdr:rowOff>82196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8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98723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67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77145</xdr:rowOff>
    </xdr:from>
    <xdr:to>
      <xdr:col>76</xdr:col>
      <xdr:colOff>165100</xdr:colOff>
      <xdr:row>58</xdr:row>
      <xdr:rowOff>7295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23822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2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40027</xdr:rowOff>
    </xdr:from>
    <xdr:to>
      <xdr:col>72</xdr:col>
      <xdr:colOff>38100</xdr:colOff>
      <xdr:row>57</xdr:row>
      <xdr:rowOff>141627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158154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8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92064</xdr:rowOff>
    </xdr:from>
    <xdr:to>
      <xdr:col>67</xdr:col>
      <xdr:colOff>101600</xdr:colOff>
      <xdr:row>58</xdr:row>
      <xdr:rowOff>22214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38741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122216</xdr:rowOff>
    </xdr:from>
    <xdr:to>
      <xdr:col>85</xdr:col>
      <xdr:colOff>127000</xdr:colOff>
      <xdr:row>95</xdr:row>
      <xdr:rowOff>129498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09966"/>
          <a:ext cx="8382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129498</xdr:rowOff>
    </xdr:from>
    <xdr:to>
      <xdr:col>81</xdr:col>
      <xdr:colOff>50800</xdr:colOff>
      <xdr:row>95</xdr:row>
      <xdr:rowOff>140385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1724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140385</xdr:rowOff>
    </xdr:from>
    <xdr:to>
      <xdr:col>76</xdr:col>
      <xdr:colOff>114300</xdr:colOff>
      <xdr:row>95</xdr:row>
      <xdr:rowOff>141463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2813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141463</xdr:rowOff>
    </xdr:from>
    <xdr:to>
      <xdr:col>71</xdr:col>
      <xdr:colOff>177800</xdr:colOff>
      <xdr:row>95</xdr:row>
      <xdr:rowOff>161497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29213"/>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71416</xdr:rowOff>
    </xdr:from>
    <xdr:to>
      <xdr:col>85</xdr:col>
      <xdr:colOff>177800</xdr:colOff>
      <xdr:row>96</xdr:row>
      <xdr:rowOff>1566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94293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1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78698</xdr:rowOff>
    </xdr:from>
    <xdr:to>
      <xdr:col>81</xdr:col>
      <xdr:colOff>101600</xdr:colOff>
      <xdr:row>96</xdr:row>
      <xdr:rowOff>8848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25375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14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89585</xdr:rowOff>
    </xdr:from>
    <xdr:to>
      <xdr:col>76</xdr:col>
      <xdr:colOff>165100</xdr:colOff>
      <xdr:row>96</xdr:row>
      <xdr:rowOff>19735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36262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15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90663</xdr:rowOff>
    </xdr:from>
    <xdr:to>
      <xdr:col>72</xdr:col>
      <xdr:colOff>38100</xdr:colOff>
      <xdr:row>96</xdr:row>
      <xdr:rowOff>20813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37340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5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110697</xdr:rowOff>
    </xdr:from>
    <xdr:to>
      <xdr:col>67</xdr:col>
      <xdr:colOff>101600</xdr:colOff>
      <xdr:row>96</xdr:row>
      <xdr:rowOff>40847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57374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1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総務費については</a:t>
          </a:r>
          <a:r>
            <a:rPr kumimoji="1" lang="ja-JP" altLang="en-US" sz="1100" b="0" i="0" baseline="0">
              <a:solidFill>
                <a:schemeClr val="dk1"/>
              </a:solidFill>
              <a:effectLst/>
              <a:latin typeface="+mn-lt"/>
              <a:ea typeface="+mn-ea"/>
              <a:cs typeface="+mn-cs"/>
            </a:rPr>
            <a:t>ふるさと応援基金積立金の増額</a:t>
          </a:r>
          <a:r>
            <a:rPr kumimoji="1" lang="ja-JP" altLang="ja-JP" sz="1100" b="0" i="0" baseline="0">
              <a:solidFill>
                <a:schemeClr val="dk1"/>
              </a:solidFill>
              <a:effectLst/>
              <a:latin typeface="+mn-lt"/>
              <a:ea typeface="+mn-ea"/>
              <a:cs typeface="+mn-cs"/>
            </a:rPr>
            <a:t>により、前年度と比較して</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増となっている</a:t>
          </a:r>
          <a:r>
            <a:rPr kumimoji="1" lang="ja-JP" altLang="ja-JP" sz="1100" b="0" i="0" baseline="0">
              <a:solidFill>
                <a:schemeClr val="dk1"/>
              </a:solidFill>
              <a:effectLst/>
              <a:latin typeface="+mn-lt"/>
              <a:ea typeface="+mn-ea"/>
              <a:cs typeface="+mn-cs"/>
            </a:rPr>
            <a:t>。また、衛生費の中で大きなウエイトを占める病院組合への負担金</a:t>
          </a:r>
          <a:r>
            <a:rPr kumimoji="1" lang="ja-JP" altLang="en-US" sz="1100" b="0" i="0" baseline="0">
              <a:solidFill>
                <a:schemeClr val="dk1"/>
              </a:solidFill>
              <a:effectLst/>
              <a:latin typeface="+mn-lt"/>
              <a:ea typeface="+mn-ea"/>
              <a:cs typeface="+mn-cs"/>
            </a:rPr>
            <a:t>や簡易水道事業会計への繰出金</a:t>
          </a:r>
          <a:r>
            <a:rPr kumimoji="1" lang="ja-JP" altLang="ja-JP" sz="1100" b="0" i="0" baseline="0">
              <a:solidFill>
                <a:schemeClr val="dk1"/>
              </a:solidFill>
              <a:effectLst/>
              <a:latin typeface="+mn-lt"/>
              <a:ea typeface="+mn-ea"/>
              <a:cs typeface="+mn-cs"/>
            </a:rPr>
            <a:t>の増により前年度と比較して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％増額しており、依然として大きな額で推移しているため、衛生費における１人当たりのコストは類似団体と比較して高くなっている。</a:t>
          </a:r>
          <a:r>
            <a:rPr kumimoji="1" lang="ja-JP" altLang="ja-JP" sz="1100">
              <a:solidFill>
                <a:schemeClr val="dk1"/>
              </a:solidFill>
              <a:effectLst/>
              <a:latin typeface="+mn-lt"/>
              <a:ea typeface="+mn-ea"/>
              <a:cs typeface="+mn-cs"/>
            </a:rPr>
            <a:t>土木費について前年度と比較して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しているが、道路改良事業及び沓形港防風柵整備事業における建設事業費が大きく</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したしたことが要因と考えられる。</a:t>
          </a:r>
          <a:r>
            <a:rPr kumimoji="1" lang="ja-JP" altLang="ja-JP" sz="1100" b="0" i="0" baseline="0">
              <a:solidFill>
                <a:schemeClr val="dk1"/>
              </a:solidFill>
              <a:effectLst/>
              <a:latin typeface="+mn-lt"/>
              <a:ea typeface="+mn-ea"/>
              <a:cs typeface="+mn-cs"/>
            </a:rPr>
            <a:t>また、教育費は前年度と比較して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％増となっているが、町立小学校の改築整備事業の実施により増額となっている。　　　　　　　　　　　　　　　　　　　　　　</a:t>
          </a:r>
          <a:endParaRPr lang="ja-JP" altLang="ja-JP" sz="1400">
            <a:effectLst/>
          </a:endParaRPr>
        </a:p>
        <a:p>
          <a:r>
            <a:rPr kumimoji="1" lang="ja-JP" altLang="ja-JP" sz="1100" b="0" i="0" baseline="0">
              <a:solidFill>
                <a:schemeClr val="dk1"/>
              </a:solidFill>
              <a:effectLst/>
              <a:latin typeface="+mn-lt"/>
              <a:ea typeface="+mn-ea"/>
              <a:cs typeface="+mn-cs"/>
            </a:rPr>
            <a:t>公債費については、令和４年度から実施している町立小学校の改築整備に伴う多額の地方債の発行の影響により上昇しているが、完了年度が令和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年度であるため今後さらに上昇することが予想される。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令和元年度については、一部事務組合の負担金増により財源不足が生じ、財政調整基金を取り崩すこととなったため、実質単年度収支が大きく減となった。しかし令和２年度及び令和３年度においては、基金の取り崩しがなかったことや、基金への積立を実施したことで大幅な上昇に転じた。令和４年度についても、財政調整基金への積立を実施したことで上昇している。令和５年度</a:t>
          </a:r>
          <a:r>
            <a:rPr kumimoji="1" lang="ja-JP" altLang="en-US" sz="1000" b="0" i="0" baseline="0">
              <a:solidFill>
                <a:schemeClr val="dk1"/>
              </a:solidFill>
              <a:effectLst/>
              <a:latin typeface="+mn-lt"/>
              <a:ea typeface="+mn-ea"/>
              <a:cs typeface="+mn-cs"/>
            </a:rPr>
            <a:t>及び</a:t>
          </a:r>
          <a:r>
            <a:rPr kumimoji="1" lang="en-US" altLang="ja-JP" sz="1000" b="0" i="0" baseline="0">
              <a:solidFill>
                <a:schemeClr val="dk1"/>
              </a:solidFill>
              <a:effectLst/>
              <a:latin typeface="+mn-lt"/>
              <a:ea typeface="+mn-ea"/>
              <a:cs typeface="+mn-cs"/>
            </a:rPr>
            <a:t>6</a:t>
          </a:r>
          <a:r>
            <a:rPr kumimoji="1" lang="ja-JP" altLang="en-US" sz="1000" b="0" i="0" baseline="0">
              <a:solidFill>
                <a:schemeClr val="dk1"/>
              </a:solidFill>
              <a:effectLst/>
              <a:latin typeface="+mn-lt"/>
              <a:ea typeface="+mn-ea"/>
              <a:cs typeface="+mn-cs"/>
            </a:rPr>
            <a:t>年度</a:t>
          </a:r>
          <a:r>
            <a:rPr kumimoji="1" lang="ja-JP" altLang="ja-JP" sz="1000" b="0" i="0" baseline="0">
              <a:solidFill>
                <a:schemeClr val="dk1"/>
              </a:solidFill>
              <a:effectLst/>
              <a:latin typeface="+mn-lt"/>
              <a:ea typeface="+mn-ea"/>
              <a:cs typeface="+mn-cs"/>
            </a:rPr>
            <a:t>については、公営企業会計への繰出金や一部事務組合の負担金増により、実質単年度収支が大きく減となった。</a:t>
          </a:r>
          <a:r>
            <a:rPr kumimoji="1" lang="ja-JP" altLang="en-US" sz="1000" b="0" i="0" baseline="0">
              <a:solidFill>
                <a:schemeClr val="dk1"/>
              </a:solidFill>
              <a:effectLst/>
              <a:latin typeface="+mn-lt"/>
              <a:ea typeface="+mn-ea"/>
              <a:cs typeface="+mn-cs"/>
            </a:rPr>
            <a:t>今後は</a:t>
          </a:r>
          <a:r>
            <a:rPr kumimoji="1" lang="ja-JP" altLang="ja-JP" sz="1000" b="0" i="0" baseline="0">
              <a:solidFill>
                <a:schemeClr val="dk1"/>
              </a:solidFill>
              <a:effectLst/>
              <a:latin typeface="+mn-lt"/>
              <a:ea typeface="+mn-ea"/>
              <a:cs typeface="+mn-cs"/>
            </a:rPr>
            <a:t>事務事業の見直し・統廃合等で一層の効率化に取り組み、健全な財政運営に努める。また基金についても将来を見据え計画的に積立てを実施する。</a:t>
          </a:r>
          <a:endParaRPr lang="ja-JP" altLang="ja-JP" sz="1000" baseline="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北海道利尻町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公営企業会計である砕石事業会計の内部留保資金が多く維持しているため、</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前後を推移していたが、令和２年度においては砕石事業の営業収入が大幅に不振であったため、数値は減少しており、令和３年度においても営業収入の不振が続いたため、前年度と同程度に推移している。令和４年度</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についても、若干の伸びは見られるものの、ほぼ同程度での推移となっている。　　　　　　　　　　　　　　　　　　　　　　　　　　　　　　　　　　　今後は更に公共事業等の減少による砕石の販売量の減や、砕石事業に係る施設の老朽化による改修経費や設備の更新費用などがかさんでくることが予想され、内部留保資金の減少が見込まれることから、営業収入の更なる確保に向けた取り組みを進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K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5441914</v>
      </c>
      <c r="BO4" s="371"/>
      <c r="BP4" s="371"/>
      <c r="BQ4" s="371"/>
      <c r="BR4" s="371"/>
      <c r="BS4" s="371"/>
      <c r="BT4" s="371"/>
      <c r="BU4" s="372"/>
      <c r="BV4" s="370">
        <v>5422232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4.8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5413418</v>
      </c>
      <c r="BO5" s="408"/>
      <c r="BP5" s="408"/>
      <c r="BQ5" s="408"/>
      <c r="BR5" s="408"/>
      <c r="BS5" s="408"/>
      <c r="BT5" s="408"/>
      <c r="BU5" s="409"/>
      <c r="BV5" s="407">
        <v>5261418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80.8</v>
      </c>
      <c r="CU5" s="405"/>
      <c r="CV5" s="405"/>
      <c r="CW5" s="405"/>
      <c r="CX5" s="405"/>
      <c r="CY5" s="405"/>
      <c r="CZ5" s="405"/>
      <c r="DA5" s="406"/>
      <c r="DB5" s="404">
        <v>76.7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28496</v>
      </c>
      <c r="BO6" s="408"/>
      <c r="BP6" s="408"/>
      <c r="BQ6" s="408"/>
      <c r="BR6" s="408"/>
      <c r="BS6" s="408"/>
      <c r="BT6" s="408"/>
      <c r="BU6" s="409"/>
      <c r="BV6" s="407">
        <v>160814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80.900000000000006</v>
      </c>
      <c r="CU6" s="445"/>
      <c r="CV6" s="445"/>
      <c r="CW6" s="445"/>
      <c r="CX6" s="445"/>
      <c r="CY6" s="445"/>
      <c r="CZ6" s="445"/>
      <c r="DA6" s="446"/>
      <c r="DB6" s="444">
        <v>76.900000000000006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2612</v>
      </c>
      <c r="BO7" s="408"/>
      <c r="BP7" s="408"/>
      <c r="BQ7" s="408"/>
      <c r="BR7" s="408"/>
      <c r="BS7" s="408"/>
      <c r="BT7" s="408"/>
      <c r="BU7" s="409"/>
      <c r="BV7" s="407">
        <v>52644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2289947</v>
      </c>
      <c r="CU7" s="408"/>
      <c r="CV7" s="408"/>
      <c r="CW7" s="408"/>
      <c r="CX7" s="408"/>
      <c r="CY7" s="408"/>
      <c r="CZ7" s="408"/>
      <c r="DA7" s="409"/>
      <c r="DB7" s="407">
        <v>2255263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25884</v>
      </c>
      <c r="BO8" s="408"/>
      <c r="BP8" s="408"/>
      <c r="BQ8" s="408"/>
      <c r="BR8" s="408"/>
      <c r="BS8" s="408"/>
      <c r="BT8" s="408"/>
      <c r="BU8" s="409"/>
      <c r="BV8" s="407">
        <v>108170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0.11</v>
      </c>
      <c r="CU8" s="448"/>
      <c r="CV8" s="448"/>
      <c r="CW8" s="448"/>
      <c r="CX8" s="448"/>
      <c r="CY8" s="448"/>
      <c r="CZ8" s="448"/>
      <c r="DA8" s="449"/>
      <c r="DB8" s="447">
        <v>0.11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-82286</v>
      </c>
      <c r="BO9" s="408"/>
      <c r="BP9" s="408"/>
      <c r="BQ9" s="408"/>
      <c r="BR9" s="408"/>
      <c r="BS9" s="408"/>
      <c r="BT9" s="408"/>
      <c r="BU9" s="409"/>
      <c r="BV9" s="407">
        <v>-36801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19.399999999999999</v>
      </c>
      <c r="CU9" s="405"/>
      <c r="CV9" s="405"/>
      <c r="CW9" s="405"/>
      <c r="CX9" s="405"/>
      <c r="CY9" s="405"/>
      <c r="CZ9" s="405"/>
      <c r="DA9" s="406"/>
      <c r="DB9" s="404">
        <v>19.8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2303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v>
      </c>
      <c r="BO10" s="408"/>
      <c r="BP10" s="408"/>
      <c r="BQ10" s="408"/>
      <c r="BR10" s="408"/>
      <c r="BS10" s="408"/>
      <c r="BT10" s="408"/>
      <c r="BU10" s="409"/>
      <c r="BV10" s="407">
        <v>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1830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78300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1827</v>
      </c>
      <c r="S13" s="492"/>
      <c r="T13" s="492"/>
      <c r="U13" s="492"/>
      <c r="V13" s="493"/>
      <c r="W13" s="423" t="s">
        <v>131</v>
      </c>
      <c r="X13" s="424"/>
      <c r="Y13" s="424"/>
      <c r="Z13" s="424"/>
      <c r="AA13" s="424"/>
      <c r="AB13" s="414"/>
      <c r="AC13" s="458">
        <v>370</v>
      </c>
      <c r="AD13" s="459"/>
      <c r="AE13" s="459"/>
      <c r="AF13" s="459"/>
      <c r="AG13" s="501"/>
      <c r="AH13" s="458">
        <v>437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-160579</v>
      </c>
      <c r="BO13" s="408"/>
      <c r="BP13" s="408"/>
      <c r="BQ13" s="408"/>
      <c r="BR13" s="408"/>
      <c r="BS13" s="408"/>
      <c r="BT13" s="408"/>
      <c r="BU13" s="409"/>
      <c r="BV13" s="407">
        <v>-36798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14.1</v>
      </c>
      <c r="CU13" s="405"/>
      <c r="CV13" s="405"/>
      <c r="CW13" s="405"/>
      <c r="CX13" s="405"/>
      <c r="CY13" s="405"/>
      <c r="CZ13" s="405"/>
      <c r="DA13" s="406"/>
      <c r="DB13" s="404">
        <v>13.7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1865</v>
      </c>
      <c r="S14" s="492"/>
      <c r="T14" s="492"/>
      <c r="U14" s="492"/>
      <c r="V14" s="493"/>
      <c r="W14" s="397"/>
      <c r="X14" s="398"/>
      <c r="Y14" s="398"/>
      <c r="Z14" s="398"/>
      <c r="AA14" s="398"/>
      <c r="AB14" s="387"/>
      <c r="AC14" s="494">
        <v>30.4</v>
      </c>
      <c r="AD14" s="495"/>
      <c r="AE14" s="495"/>
      <c r="AF14" s="495"/>
      <c r="AG14" s="496"/>
      <c r="AH14" s="494">
        <v>31.1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81.8</v>
      </c>
      <c r="CU14" s="506"/>
      <c r="CV14" s="506"/>
      <c r="CW14" s="506"/>
      <c r="CX14" s="506"/>
      <c r="CY14" s="506"/>
      <c r="CZ14" s="506"/>
      <c r="DA14" s="507"/>
      <c r="DB14" s="505">
        <v>62.8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1863</v>
      </c>
      <c r="S15" s="492"/>
      <c r="T15" s="492"/>
      <c r="U15" s="492"/>
      <c r="V15" s="493"/>
      <c r="W15" s="423" t="s">
        <v>137</v>
      </c>
      <c r="X15" s="424"/>
      <c r="Y15" s="424"/>
      <c r="Z15" s="424"/>
      <c r="AA15" s="424"/>
      <c r="AB15" s="414"/>
      <c r="AC15" s="458">
        <v>139</v>
      </c>
      <c r="AD15" s="459"/>
      <c r="AE15" s="459"/>
      <c r="AF15" s="459"/>
      <c r="AG15" s="501"/>
      <c r="AH15" s="458">
        <v>179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241195</v>
      </c>
      <c r="BO15" s="371"/>
      <c r="BP15" s="371"/>
      <c r="BQ15" s="371"/>
      <c r="BR15" s="371"/>
      <c r="BS15" s="371"/>
      <c r="BT15" s="371"/>
      <c r="BU15" s="372"/>
      <c r="BV15" s="370">
        <v>236066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11.4</v>
      </c>
      <c r="AD16" s="495"/>
      <c r="AE16" s="495"/>
      <c r="AF16" s="495"/>
      <c r="AG16" s="496"/>
      <c r="AH16" s="494">
        <v>12.7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2229108</v>
      </c>
      <c r="BO16" s="408"/>
      <c r="BP16" s="408"/>
      <c r="BQ16" s="408"/>
      <c r="BR16" s="408"/>
      <c r="BS16" s="408"/>
      <c r="BT16" s="408"/>
      <c r="BU16" s="409"/>
      <c r="BV16" s="407">
        <v>2192045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707</v>
      </c>
      <c r="AD17" s="459"/>
      <c r="AE17" s="459"/>
      <c r="AF17" s="459"/>
      <c r="AG17" s="501"/>
      <c r="AH17" s="458">
        <v>791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298352</v>
      </c>
      <c r="BO17" s="408"/>
      <c r="BP17" s="408"/>
      <c r="BQ17" s="408"/>
      <c r="BR17" s="408"/>
      <c r="BS17" s="408"/>
      <c r="BT17" s="408"/>
      <c r="BU17" s="409"/>
      <c r="BV17" s="407">
        <v>290961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76.5</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56.2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1907900</v>
      </c>
      <c r="BO18" s="408"/>
      <c r="BP18" s="408"/>
      <c r="BQ18" s="408"/>
      <c r="BR18" s="408"/>
      <c r="BS18" s="408"/>
      <c r="BT18" s="408"/>
      <c r="BU18" s="409"/>
      <c r="BV18" s="407">
        <v>1770396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2953183</v>
      </c>
      <c r="BO19" s="408"/>
      <c r="BP19" s="408"/>
      <c r="BQ19" s="408"/>
      <c r="BR19" s="408"/>
      <c r="BS19" s="408"/>
      <c r="BT19" s="408"/>
      <c r="BU19" s="409"/>
      <c r="BV19" s="407">
        <v>2909069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1037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5543513</v>
      </c>
      <c r="BO22" s="371"/>
      <c r="BP22" s="371"/>
      <c r="BQ22" s="371"/>
      <c r="BR22" s="371"/>
      <c r="BS22" s="371"/>
      <c r="BT22" s="371"/>
      <c r="BU22" s="372"/>
      <c r="BV22" s="370">
        <v>4941541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5397503</v>
      </c>
      <c r="BO23" s="408"/>
      <c r="BP23" s="408"/>
      <c r="BQ23" s="408"/>
      <c r="BR23" s="408"/>
      <c r="BS23" s="408"/>
      <c r="BT23" s="408"/>
      <c r="BU23" s="409"/>
      <c r="BV23" s="407">
        <v>4772166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7000</v>
      </c>
      <c r="R24" s="459"/>
      <c r="S24" s="459"/>
      <c r="T24" s="459"/>
      <c r="U24" s="459"/>
      <c r="V24" s="501"/>
      <c r="W24" s="553"/>
      <c r="X24" s="554"/>
      <c r="Y24" s="555"/>
      <c r="Z24" s="457" t="s">
        <v>161</v>
      </c>
      <c r="AA24" s="437"/>
      <c r="AB24" s="437"/>
      <c r="AC24" s="437"/>
      <c r="AD24" s="437"/>
      <c r="AE24" s="437"/>
      <c r="AF24" s="437"/>
      <c r="AG24" s="438"/>
      <c r="AH24" s="458">
        <v>61</v>
      </c>
      <c r="AI24" s="459"/>
      <c r="AJ24" s="459"/>
      <c r="AK24" s="459"/>
      <c r="AL24" s="501"/>
      <c r="AM24" s="458">
        <v>179950</v>
      </c>
      <c r="AN24" s="459"/>
      <c r="AO24" s="459"/>
      <c r="AP24" s="459"/>
      <c r="AQ24" s="459"/>
      <c r="AR24" s="501"/>
      <c r="AS24" s="458">
        <v>2950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4790701</v>
      </c>
      <c r="BO24" s="408"/>
      <c r="BP24" s="408"/>
      <c r="BQ24" s="408"/>
      <c r="BR24" s="408"/>
      <c r="BS24" s="408"/>
      <c r="BT24" s="408"/>
      <c r="BU24" s="409"/>
      <c r="BV24" s="407">
        <v>4095246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5900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2350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1900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253021</v>
      </c>
      <c r="BO28" s="371"/>
      <c r="BP28" s="371"/>
      <c r="BQ28" s="371"/>
      <c r="BR28" s="371"/>
      <c r="BS28" s="371"/>
      <c r="BT28" s="371"/>
      <c r="BU28" s="372"/>
      <c r="BV28" s="370">
        <v>331314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6</v>
      </c>
      <c r="M29" s="459"/>
      <c r="N29" s="459"/>
      <c r="O29" s="459"/>
      <c r="P29" s="501"/>
      <c r="Q29" s="458">
        <v>1700</v>
      </c>
      <c r="R29" s="459"/>
      <c r="S29" s="459"/>
      <c r="T29" s="459"/>
      <c r="U29" s="459"/>
      <c r="V29" s="501"/>
      <c r="W29" s="556"/>
      <c r="X29" s="557"/>
      <c r="Y29" s="558"/>
      <c r="Z29" s="457" t="s">
        <v>176</v>
      </c>
      <c r="AA29" s="437"/>
      <c r="AB29" s="437"/>
      <c r="AC29" s="437"/>
      <c r="AD29" s="437"/>
      <c r="AE29" s="437"/>
      <c r="AF29" s="437"/>
      <c r="AG29" s="438"/>
      <c r="AH29" s="458">
        <v>61</v>
      </c>
      <c r="AI29" s="459"/>
      <c r="AJ29" s="459"/>
      <c r="AK29" s="459"/>
      <c r="AL29" s="501"/>
      <c r="AM29" s="458">
        <v>179950</v>
      </c>
      <c r="AN29" s="459"/>
      <c r="AO29" s="459"/>
      <c r="AP29" s="459"/>
      <c r="AQ29" s="459"/>
      <c r="AR29" s="501"/>
      <c r="AS29" s="458">
        <v>2950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39716</v>
      </c>
      <c r="BO29" s="408"/>
      <c r="BP29" s="408"/>
      <c r="BQ29" s="408"/>
      <c r="BR29" s="408"/>
      <c r="BS29" s="408"/>
      <c r="BT29" s="408"/>
      <c r="BU29" s="409"/>
      <c r="BV29" s="407">
        <v>30874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394722</v>
      </c>
      <c r="BO30" s="527"/>
      <c r="BP30" s="527"/>
      <c r="BQ30" s="527"/>
      <c r="BR30" s="527"/>
      <c r="BS30" s="527"/>
      <c r="BT30" s="527"/>
      <c r="BU30" s="528"/>
      <c r="BV30" s="526">
        <v>433940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利尻町国民健康保険事業特別会計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利尻町簡易水道事業会計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利尻町宿泊施設特別会計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利尻礼文消防事務組合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利尻町し尿前処理事業特別会計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利尻町介護保険特別会計（介護保険事業勘定）</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利尻町砕石事業会計</v>
      </c>
      <c r="AP35" s="598"/>
      <c r="AQ35" s="598"/>
      <c r="AR35" s="598"/>
      <c r="AS35" s="598"/>
      <c r="AT35" s="598"/>
      <c r="AU35" s="598"/>
      <c r="AV35" s="598"/>
      <c r="AW35" s="598"/>
      <c r="AX35" s="598"/>
      <c r="AY35" s="598"/>
      <c r="AZ35" s="598"/>
      <c r="BA35" s="598"/>
      <c r="BB35" s="598"/>
      <c r="BC35" s="598"/>
      <c r="BD35" s="169"/>
      <c r="BE35" s="597">
        <f t="shared" ref="BE35:BE43" si="1">IF(BG35="","",BE34+1)</f>
        <v>12</v>
      </c>
      <c r="BF35" s="597"/>
      <c r="BG35" s="598" t="str">
        <f>IF('各会計、関係団体の財政状況及び健全化判断比率'!B37="","",'各会計、関係団体の財政状況及び健全化判断比率'!B37)</f>
        <v>利尻町港湾事業特別会計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利尻島国民健康保険病院組合（病院）</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利尻町後期高齢者医療特別会計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利尻町下水道事業会計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利尻島国民健康保険病院組合（訪問）</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利尻町特別養護老人ホーム特別会計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利尻郡学校給食組合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利尻町介護保険特別会計（介護保険サービス事業勘定）</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利尻郡清掃施設組合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9qpuABlHG+UwRLDSZ+sKntR3T1dzGAimlzF9TpOjT7XHIU9ktWB76spK8ZGBReoRYZZjFMSYsctBISUZ3YwCQ==" saltValue="6q653Y5KteFmZL9xQnFy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4" zoomScale="70" zoomScaleNormal="7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49" t="s">
        <v>537</v>
      </c>
      <c r="D34" s="1149"/>
      <c r="E34" s="1150"/>
      <c r="F34" s="32">
        <v>9.5</v>
      </c>
      <c r="G34" s="33">
        <v>9.6</v>
      </c>
      <c r="H34" s="33">
        <v>9.9499999999999993</v>
      </c>
      <c r="I34" s="33">
        <v>9.26</v>
      </c>
      <c r="J34" s="34">
        <v>9.3699999999999992</v>
      </c>
      <c r="K34" s="22"/>
      <c r="L34" s="22"/>
      <c r="M34" s="22"/>
      <c r="N34" s="22"/>
      <c r="O34" s="22"/>
      <c r="P34" s="22"/>
    </row>
    <row r="35" spans="1:16" ht="39" customHeight="1" x14ac:dyDescent="0.15">
      <c r="A35" s="22"/>
      <c r="B35" s="35"/>
      <c r="C35" s="1143" t="s">
        <v>538</v>
      </c>
      <c r="D35" s="1144"/>
      <c r="E35" s="1145"/>
      <c r="F35" s="36">
        <v>2.52</v>
      </c>
      <c r="G35" s="37">
        <v>5.26</v>
      </c>
      <c r="H35" s="37">
        <v>6.33</v>
      </c>
      <c r="I35" s="37">
        <v>4.79</v>
      </c>
      <c r="J35" s="38">
        <v>1.1299999999999999</v>
      </c>
      <c r="K35" s="22"/>
      <c r="L35" s="22"/>
      <c r="M35" s="22"/>
      <c r="N35" s="22"/>
      <c r="O35" s="22"/>
      <c r="P35" s="22"/>
    </row>
    <row r="36" spans="1:16" ht="39" customHeight="1" x14ac:dyDescent="0.15">
      <c r="A36" s="22"/>
      <c r="B36" s="35"/>
      <c r="C36" s="1143" t="s">
        <v>539</v>
      </c>
      <c r="D36" s="1144"/>
      <c r="E36" s="1145"/>
      <c r="F36" s="36" t="s">
        <v>491</v>
      </c>
      <c r="G36" s="37" t="s">
        <v>491</v>
      </c>
      <c r="H36" s="37" t="s">
        <v>491</v>
      </c>
      <c r="I36" s="37" t="s">
        <v>491</v>
      </c>
      <c r="J36" s="38">
        <v>0.84</v>
      </c>
      <c r="K36" s="22"/>
      <c r="L36" s="22"/>
      <c r="M36" s="22"/>
      <c r="N36" s="22"/>
      <c r="O36" s="22"/>
      <c r="P36" s="22"/>
    </row>
    <row r="37" spans="1:16" ht="39" customHeight="1" x14ac:dyDescent="0.15">
      <c r="A37" s="22"/>
      <c r="B37" s="35"/>
      <c r="C37" s="1143" t="s">
        <v>540</v>
      </c>
      <c r="D37" s="1144"/>
      <c r="E37" s="1145"/>
      <c r="F37" s="36">
        <v>1.45</v>
      </c>
      <c r="G37" s="37">
        <v>1.06</v>
      </c>
      <c r="H37" s="37">
        <v>0.84</v>
      </c>
      <c r="I37" s="37">
        <v>0.43</v>
      </c>
      <c r="J37" s="38">
        <v>0.82</v>
      </c>
      <c r="K37" s="22"/>
      <c r="L37" s="22"/>
      <c r="M37" s="22"/>
      <c r="N37" s="22"/>
      <c r="O37" s="22"/>
      <c r="P37" s="22"/>
    </row>
    <row r="38" spans="1:16" ht="39" customHeight="1" x14ac:dyDescent="0.15">
      <c r="A38" s="22"/>
      <c r="B38" s="35"/>
      <c r="C38" s="1143" t="s">
        <v>541</v>
      </c>
      <c r="D38" s="1144"/>
      <c r="E38" s="1145"/>
      <c r="F38" s="36">
        <v>0.33</v>
      </c>
      <c r="G38" s="37">
        <v>0.63</v>
      </c>
      <c r="H38" s="37">
        <v>0.46</v>
      </c>
      <c r="I38" s="37">
        <v>0.42</v>
      </c>
      <c r="J38" s="38">
        <v>0.52</v>
      </c>
      <c r="K38" s="22"/>
      <c r="L38" s="22"/>
      <c r="M38" s="22"/>
      <c r="N38" s="22"/>
      <c r="O38" s="22"/>
      <c r="P38" s="22"/>
    </row>
    <row r="39" spans="1:16" ht="39" customHeight="1" x14ac:dyDescent="0.15">
      <c r="A39" s="22"/>
      <c r="B39" s="35"/>
      <c r="C39" s="1143" t="s">
        <v>542</v>
      </c>
      <c r="D39" s="1144"/>
      <c r="E39" s="1145"/>
      <c r="F39" s="36" t="s">
        <v>491</v>
      </c>
      <c r="G39" s="37" t="s">
        <v>491</v>
      </c>
      <c r="H39" s="37" t="s">
        <v>491</v>
      </c>
      <c r="I39" s="37" t="s">
        <v>491</v>
      </c>
      <c r="J39" s="38">
        <v>0.13</v>
      </c>
      <c r="K39" s="22"/>
      <c r="L39" s="22"/>
      <c r="M39" s="22"/>
      <c r="N39" s="22"/>
      <c r="O39" s="22"/>
      <c r="P39" s="22"/>
    </row>
    <row r="40" spans="1:16" ht="39" customHeight="1" x14ac:dyDescent="0.15">
      <c r="A40" s="22"/>
      <c r="B40" s="35"/>
      <c r="C40" s="1143" t="s">
        <v>543</v>
      </c>
      <c r="D40" s="1144"/>
      <c r="E40" s="1145"/>
      <c r="F40" s="36">
        <v>0.03</v>
      </c>
      <c r="G40" s="37">
        <v>0.03</v>
      </c>
      <c r="H40" s="37">
        <v>0.03</v>
      </c>
      <c r="I40" s="37">
        <v>0</v>
      </c>
      <c r="J40" s="38">
        <v>0.04</v>
      </c>
      <c r="K40" s="22"/>
      <c r="L40" s="22"/>
      <c r="M40" s="22"/>
      <c r="N40" s="22"/>
      <c r="O40" s="22"/>
      <c r="P40" s="22"/>
    </row>
    <row r="41" spans="1:16" ht="39" customHeight="1" x14ac:dyDescent="0.15">
      <c r="A41" s="22"/>
      <c r="B41" s="35"/>
      <c r="C41" s="1143" t="s">
        <v>544</v>
      </c>
      <c r="D41" s="1144"/>
      <c r="E41" s="1145"/>
      <c r="F41" s="36">
        <v>0.09</v>
      </c>
      <c r="G41" s="37">
        <v>0.04</v>
      </c>
      <c r="H41" s="37">
        <v>0.03</v>
      </c>
      <c r="I41" s="37">
        <v>0</v>
      </c>
      <c r="J41" s="38">
        <v>0.02</v>
      </c>
      <c r="K41" s="22"/>
      <c r="L41" s="22"/>
      <c r="M41" s="22"/>
      <c r="N41" s="22"/>
      <c r="O41" s="22"/>
      <c r="P41" s="22"/>
    </row>
    <row r="42" spans="1:16" ht="39" customHeight="1" x14ac:dyDescent="0.15">
      <c r="A42" s="22"/>
      <c r="B42" s="39"/>
      <c r="C42" s="1143" t="s">
        <v>545</v>
      </c>
      <c r="D42" s="1144"/>
      <c r="E42" s="1145"/>
      <c r="F42" s="36" t="s">
        <v>491</v>
      </c>
      <c r="G42" s="37" t="s">
        <v>491</v>
      </c>
      <c r="H42" s="37" t="s">
        <v>491</v>
      </c>
      <c r="I42" s="37" t="s">
        <v>546</v>
      </c>
      <c r="J42" s="38" t="s">
        <v>491</v>
      </c>
      <c r="K42" s="22"/>
      <c r="L42" s="22"/>
      <c r="M42" s="22"/>
      <c r="N42" s="22"/>
      <c r="O42" s="22"/>
      <c r="P42" s="22"/>
    </row>
    <row r="43" spans="1:16" ht="39" customHeight="1" thickBot="1" x14ac:dyDescent="0.2">
      <c r="A43" s="22"/>
      <c r="B43" s="40"/>
      <c r="C43" s="1146" t="s">
        <v>547</v>
      </c>
      <c r="D43" s="1147"/>
      <c r="E43" s="1148"/>
      <c r="F43" s="41">
        <v>0.8</v>
      </c>
      <c r="G43" s="42">
        <v>0.55000000000000004</v>
      </c>
      <c r="H43" s="42">
        <v>0.52</v>
      </c>
      <c r="I43" s="42">
        <v>0.47</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mKKiPBMxHHCDXshuRuaMWQ5wTgF4WhPE44IsvW6yu2YmhQQV8t/2pyBbw/eDNFQuKf93MPUW7M4WS/EAjzXbQ==" saltValue="TGHEyZyuM71Pc3eUtL7H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4"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1" t="s">
        <v>9</v>
      </c>
      <c r="C45" s="1152"/>
      <c r="D45" s="58"/>
      <c r="E45" s="1157" t="s">
        <v>10</v>
      </c>
      <c r="F45" s="1157"/>
      <c r="G45" s="1157"/>
      <c r="H45" s="1157"/>
      <c r="I45" s="1157"/>
      <c r="J45" s="1158"/>
      <c r="K45" s="59">
        <v>586</v>
      </c>
      <c r="L45" s="60">
        <v>597</v>
      </c>
      <c r="M45" s="60">
        <v>586</v>
      </c>
      <c r="N45" s="60">
        <v>588</v>
      </c>
      <c r="O45" s="61">
        <v>584</v>
      </c>
      <c r="P45" s="48"/>
      <c r="Q45" s="48"/>
      <c r="R45" s="48"/>
      <c r="S45" s="48"/>
      <c r="T45" s="48"/>
      <c r="U45" s="48"/>
    </row>
    <row r="46" spans="1:21" ht="30.75" customHeight="1" x14ac:dyDescent="0.15">
      <c r="A46" s="48"/>
      <c r="B46" s="1153"/>
      <c r="C46" s="1154"/>
      <c r="D46" s="62"/>
      <c r="E46" s="1159" t="s">
        <v>11</v>
      </c>
      <c r="F46" s="1159"/>
      <c r="G46" s="1159"/>
      <c r="H46" s="1159"/>
      <c r="I46" s="1159"/>
      <c r="J46" s="1160"/>
      <c r="K46" s="63" t="s">
        <v>491</v>
      </c>
      <c r="L46" s="64" t="s">
        <v>491</v>
      </c>
      <c r="M46" s="64" t="s">
        <v>491</v>
      </c>
      <c r="N46" s="64" t="s">
        <v>491</v>
      </c>
      <c r="O46" s="65" t="s">
        <v>491</v>
      </c>
      <c r="P46" s="48"/>
      <c r="Q46" s="48"/>
      <c r="R46" s="48"/>
      <c r="S46" s="48"/>
      <c r="T46" s="48"/>
      <c r="U46" s="48"/>
    </row>
    <row r="47" spans="1:21" ht="30.75" customHeight="1" x14ac:dyDescent="0.15">
      <c r="A47" s="48"/>
      <c r="B47" s="1153"/>
      <c r="C47" s="1154"/>
      <c r="D47" s="62"/>
      <c r="E47" s="1159" t="s">
        <v>12</v>
      </c>
      <c r="F47" s="1159"/>
      <c r="G47" s="1159"/>
      <c r="H47" s="1159"/>
      <c r="I47" s="1159"/>
      <c r="J47" s="1160"/>
      <c r="K47" s="63" t="s">
        <v>491</v>
      </c>
      <c r="L47" s="64" t="s">
        <v>491</v>
      </c>
      <c r="M47" s="64" t="s">
        <v>491</v>
      </c>
      <c r="N47" s="64" t="s">
        <v>491</v>
      </c>
      <c r="O47" s="65" t="s">
        <v>491</v>
      </c>
      <c r="P47" s="48"/>
      <c r="Q47" s="48"/>
      <c r="R47" s="48"/>
      <c r="S47" s="48"/>
      <c r="T47" s="48"/>
      <c r="U47" s="48"/>
    </row>
    <row r="48" spans="1:21" ht="30.75" customHeight="1" x14ac:dyDescent="0.15">
      <c r="A48" s="48"/>
      <c r="B48" s="1153"/>
      <c r="C48" s="1154"/>
      <c r="D48" s="62"/>
      <c r="E48" s="1159" t="s">
        <v>13</v>
      </c>
      <c r="F48" s="1159"/>
      <c r="G48" s="1159"/>
      <c r="H48" s="1159"/>
      <c r="I48" s="1159"/>
      <c r="J48" s="1160"/>
      <c r="K48" s="63">
        <v>104</v>
      </c>
      <c r="L48" s="64">
        <v>109</v>
      </c>
      <c r="M48" s="64">
        <v>105</v>
      </c>
      <c r="N48" s="64">
        <v>96</v>
      </c>
      <c r="O48" s="65">
        <v>117</v>
      </c>
      <c r="P48" s="48"/>
      <c r="Q48" s="48"/>
      <c r="R48" s="48"/>
      <c r="S48" s="48"/>
      <c r="T48" s="48"/>
      <c r="U48" s="48"/>
    </row>
    <row r="49" spans="1:21" ht="30.75" customHeight="1" x14ac:dyDescent="0.15">
      <c r="A49" s="48"/>
      <c r="B49" s="1153"/>
      <c r="C49" s="1154"/>
      <c r="D49" s="62"/>
      <c r="E49" s="1159" t="s">
        <v>14</v>
      </c>
      <c r="F49" s="1159"/>
      <c r="G49" s="1159"/>
      <c r="H49" s="1159"/>
      <c r="I49" s="1159"/>
      <c r="J49" s="1160"/>
      <c r="K49" s="63">
        <v>20</v>
      </c>
      <c r="L49" s="64">
        <v>21</v>
      </c>
      <c r="M49" s="64">
        <v>20</v>
      </c>
      <c r="N49" s="64">
        <v>18</v>
      </c>
      <c r="O49" s="65">
        <v>16</v>
      </c>
      <c r="P49" s="48"/>
      <c r="Q49" s="48"/>
      <c r="R49" s="48"/>
      <c r="S49" s="48"/>
      <c r="T49" s="48"/>
      <c r="U49" s="48"/>
    </row>
    <row r="50" spans="1:21" ht="30.75" customHeight="1" x14ac:dyDescent="0.15">
      <c r="A50" s="48"/>
      <c r="B50" s="1153"/>
      <c r="C50" s="1154"/>
      <c r="D50" s="62"/>
      <c r="E50" s="1159" t="s">
        <v>15</v>
      </c>
      <c r="F50" s="1159"/>
      <c r="G50" s="1159"/>
      <c r="H50" s="1159"/>
      <c r="I50" s="1159"/>
      <c r="J50" s="1160"/>
      <c r="K50" s="63" t="s">
        <v>491</v>
      </c>
      <c r="L50" s="64" t="s">
        <v>491</v>
      </c>
      <c r="M50" s="64" t="s">
        <v>491</v>
      </c>
      <c r="N50" s="64" t="s">
        <v>491</v>
      </c>
      <c r="O50" s="65" t="s">
        <v>491</v>
      </c>
      <c r="P50" s="48"/>
      <c r="Q50" s="48"/>
      <c r="R50" s="48"/>
      <c r="S50" s="48"/>
      <c r="T50" s="48"/>
      <c r="U50" s="48"/>
    </row>
    <row r="51" spans="1:21" ht="30.75" customHeight="1" x14ac:dyDescent="0.15">
      <c r="A51" s="48"/>
      <c r="B51" s="1155"/>
      <c r="C51" s="1156"/>
      <c r="D51" s="66"/>
      <c r="E51" s="1159" t="s">
        <v>16</v>
      </c>
      <c r="F51" s="1159"/>
      <c r="G51" s="1159"/>
      <c r="H51" s="1159"/>
      <c r="I51" s="1159"/>
      <c r="J51" s="1160"/>
      <c r="K51" s="63">
        <v>0</v>
      </c>
      <c r="L51" s="64">
        <v>0</v>
      </c>
      <c r="M51" s="64">
        <v>0</v>
      </c>
      <c r="N51" s="64">
        <v>0</v>
      </c>
      <c r="O51" s="65">
        <v>1</v>
      </c>
      <c r="P51" s="48"/>
      <c r="Q51" s="48"/>
      <c r="R51" s="48"/>
      <c r="S51" s="48"/>
      <c r="T51" s="48"/>
      <c r="U51" s="48"/>
    </row>
    <row r="52" spans="1:21" ht="30.75" customHeight="1" x14ac:dyDescent="0.15">
      <c r="A52" s="48"/>
      <c r="B52" s="1161" t="s">
        <v>17</v>
      </c>
      <c r="C52" s="1162"/>
      <c r="D52" s="66"/>
      <c r="E52" s="1159" t="s">
        <v>18</v>
      </c>
      <c r="F52" s="1159"/>
      <c r="G52" s="1159"/>
      <c r="H52" s="1159"/>
      <c r="I52" s="1159"/>
      <c r="J52" s="1160"/>
      <c r="K52" s="63">
        <v>471</v>
      </c>
      <c r="L52" s="64">
        <v>470</v>
      </c>
      <c r="M52" s="64">
        <v>465</v>
      </c>
      <c r="N52" s="64">
        <v>442</v>
      </c>
      <c r="O52" s="65">
        <v>442</v>
      </c>
      <c r="P52" s="48"/>
      <c r="Q52" s="48"/>
      <c r="R52" s="48"/>
      <c r="S52" s="48"/>
      <c r="T52" s="48"/>
      <c r="U52" s="48"/>
    </row>
    <row r="53" spans="1:21" ht="30.75" customHeight="1" thickBot="1" x14ac:dyDescent="0.2">
      <c r="A53" s="48"/>
      <c r="B53" s="1163" t="s">
        <v>19</v>
      </c>
      <c r="C53" s="1164"/>
      <c r="D53" s="67"/>
      <c r="E53" s="1165" t="s">
        <v>20</v>
      </c>
      <c r="F53" s="1165"/>
      <c r="G53" s="1165"/>
      <c r="H53" s="1165"/>
      <c r="I53" s="1165"/>
      <c r="J53" s="1166"/>
      <c r="K53" s="68">
        <v>239</v>
      </c>
      <c r="L53" s="69">
        <v>257</v>
      </c>
      <c r="M53" s="69">
        <v>246</v>
      </c>
      <c r="N53" s="69">
        <v>260</v>
      </c>
      <c r="O53" s="70">
        <v>276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7" t="s">
        <v>24</v>
      </c>
      <c r="C58" s="1168"/>
      <c r="D58" s="1173" t="s">
        <v>25</v>
      </c>
      <c r="E58" s="1174"/>
      <c r="F58" s="1174"/>
      <c r="G58" s="1174"/>
      <c r="H58" s="1174"/>
      <c r="I58" s="1174"/>
      <c r="J58" s="1175"/>
      <c r="K58" s="83">
        <v>0</v>
      </c>
      <c r="L58" s="84">
        <v>0</v>
      </c>
      <c r="M58" s="84">
        <v>0</v>
      </c>
      <c r="N58" s="84">
        <v>0</v>
      </c>
      <c r="O58" s="85">
        <v>0</v>
      </c>
    </row>
    <row r="59" spans="1:21" ht="31.5" customHeight="1" x14ac:dyDescent="0.15">
      <c r="B59" s="1169"/>
      <c r="C59" s="1170"/>
      <c r="D59" s="1176" t="s">
        <v>26</v>
      </c>
      <c r="E59" s="1177"/>
      <c r="F59" s="1177"/>
      <c r="G59" s="1177"/>
      <c r="H59" s="1177"/>
      <c r="I59" s="1177"/>
      <c r="J59" s="1178"/>
      <c r="K59" s="86">
        <v>17</v>
      </c>
      <c r="L59" s="87">
        <v>5</v>
      </c>
      <c r="M59" s="87">
        <v>24</v>
      </c>
      <c r="N59" s="87">
        <v>31</v>
      </c>
      <c r="O59" s="88">
        <v>40</v>
      </c>
    </row>
    <row r="60" spans="1:21" ht="31.5" customHeight="1" thickBot="1" x14ac:dyDescent="0.2">
      <c r="B60" s="1171"/>
      <c r="C60" s="1172"/>
      <c r="D60" s="1179" t="s">
        <v>27</v>
      </c>
      <c r="E60" s="1180"/>
      <c r="F60" s="1180"/>
      <c r="G60" s="1180"/>
      <c r="H60" s="1180"/>
      <c r="I60" s="1180"/>
      <c r="J60" s="1181"/>
      <c r="K60" s="89">
        <v>0</v>
      </c>
      <c r="L60" s="90">
        <v>0</v>
      </c>
      <c r="M60" s="90">
        <v>19</v>
      </c>
      <c r="N60" s="90">
        <v>0</v>
      </c>
      <c r="O60" s="91">
        <v>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L+75H82cTvy6U2w6yGYakg7LyaYWZENl9YC2yzeRnMKzGzSAqWwwbvMWLBBRAWGL2JLQ8UxcpN6zIE8gR01VA==" saltValue="WP9eejM8MzDwM+FLNuzs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55" zoomScaleNormal="55"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190" t="s">
        <v>46</v>
      </c>
      <c r="D55" s="1190"/>
      <c r="E55" s="1191"/>
      <c r="F55" s="352">
        <v>331</v>
      </c>
      <c r="G55" s="352">
        <v>331</v>
      </c>
      <c r="H55" s="353">
        <v>253</v>
      </c>
    </row>
    <row r="56" spans="2:8" ht="52.5" customHeight="1" x14ac:dyDescent="0.15">
      <c r="B56" s="122"/>
      <c r="C56" s="1192" t="s">
        <v>47</v>
      </c>
      <c r="D56" s="1192"/>
      <c r="E56" s="1193"/>
      <c r="F56" s="354">
        <v>24</v>
      </c>
      <c r="G56" s="354">
        <v>31</v>
      </c>
      <c r="H56" s="355">
        <v>40</v>
      </c>
    </row>
    <row r="57" spans="2:8" ht="53.25" customHeight="1" x14ac:dyDescent="0.15">
      <c r="B57" s="122"/>
      <c r="C57" s="1194" t="s">
        <v>48</v>
      </c>
      <c r="D57" s="1194"/>
      <c r="E57" s="1195"/>
      <c r="F57" s="356">
        <v>538</v>
      </c>
      <c r="G57" s="356">
        <v>434</v>
      </c>
      <c r="H57" s="357">
        <v>395</v>
      </c>
    </row>
    <row r="58" spans="2:8" ht="45.75" customHeight="1" x14ac:dyDescent="0.15">
      <c r="B58" s="123"/>
      <c r="C58" s="1182" t="s">
        <v>553</v>
      </c>
      <c r="D58" s="1183"/>
      <c r="E58" s="1184"/>
      <c r="F58" s="358">
        <v>389</v>
      </c>
      <c r="G58" s="358">
        <v>268</v>
      </c>
      <c r="H58" s="359">
        <v>286</v>
      </c>
    </row>
    <row r="59" spans="2:8" ht="45.75" customHeight="1" x14ac:dyDescent="0.15">
      <c r="B59" s="123"/>
      <c r="C59" s="1182" t="s">
        <v>554</v>
      </c>
      <c r="D59" s="1183"/>
      <c r="E59" s="1184"/>
      <c r="F59" s="358">
        <v>53</v>
      </c>
      <c r="G59" s="358">
        <v>49</v>
      </c>
      <c r="H59" s="359">
        <v>49</v>
      </c>
    </row>
    <row r="60" spans="2:8" ht="45.75" customHeight="1" x14ac:dyDescent="0.15">
      <c r="B60" s="123"/>
      <c r="C60" s="1182" t="s">
        <v>555</v>
      </c>
      <c r="D60" s="1183"/>
      <c r="E60" s="1184"/>
      <c r="F60" s="358">
        <v>44</v>
      </c>
      <c r="G60" s="358">
        <v>70</v>
      </c>
      <c r="H60" s="359">
        <v>26</v>
      </c>
    </row>
    <row r="61" spans="2:8" ht="45.75" customHeight="1" x14ac:dyDescent="0.15">
      <c r="B61" s="123"/>
      <c r="C61" s="1182" t="s">
        <v>556</v>
      </c>
      <c r="D61" s="1183"/>
      <c r="E61" s="1184"/>
      <c r="F61" s="358">
        <v>9</v>
      </c>
      <c r="G61" s="358">
        <v>9</v>
      </c>
      <c r="H61" s="359">
        <v>9</v>
      </c>
    </row>
    <row r="62" spans="2:8" ht="45.75" customHeight="1" thickBot="1" x14ac:dyDescent="0.2">
      <c r="B62" s="124"/>
      <c r="C62" s="1185" t="s">
        <v>557</v>
      </c>
      <c r="D62" s="1186"/>
      <c r="E62" s="1187"/>
      <c r="F62" s="360">
        <v>11</v>
      </c>
      <c r="G62" s="360">
        <v>10</v>
      </c>
      <c r="H62" s="361">
        <v>8</v>
      </c>
    </row>
    <row r="63" spans="2:8" ht="52.5" customHeight="1" thickBot="1" x14ac:dyDescent="0.2">
      <c r="B63" s="125"/>
      <c r="C63" s="1188" t="s">
        <v>49</v>
      </c>
      <c r="D63" s="1188"/>
      <c r="E63" s="1189"/>
      <c r="F63" s="362">
        <v>893</v>
      </c>
      <c r="G63" s="362">
        <v>796</v>
      </c>
      <c r="H63" s="363">
        <v>687</v>
      </c>
    </row>
    <row r="64" spans="2:8" x14ac:dyDescent="0.15"/>
  </sheetData>
  <sheetProtection algorithmName="SHA-512" hashValue="Dv0daGW+F71vPfjgLeENPzk4FuURkAJqWY7lZiBhdTehknNN9RgvMy+4DACEwU6Lswy7XQ2agsKoEo42huH+/Q==" saltValue="phrHC/VNu324GKq+1Vr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K1"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202" t="s">
        <v>31</v>
      </c>
      <c r="F41" s="1202"/>
      <c r="G41" s="1202"/>
      <c r="H41" s="1203"/>
      <c r="I41" s="343">
        <v>4842</v>
      </c>
      <c r="J41" s="344">
        <v>4709</v>
      </c>
      <c r="K41" s="344">
        <v>4465</v>
      </c>
      <c r="L41" s="344">
        <v>4942</v>
      </c>
      <c r="M41" s="345">
        <v>5544</v>
      </c>
    </row>
    <row r="42" spans="2:13" ht="27.75" customHeight="1" x14ac:dyDescent="0.15">
      <c r="B42" s="1198"/>
      <c r="C42" s="1199"/>
      <c r="D42" s="106"/>
      <c r="E42" s="1204" t="s">
        <v>32</v>
      </c>
      <c r="F42" s="1204"/>
      <c r="G42" s="1204"/>
      <c r="H42" s="1205"/>
      <c r="I42" s="346" t="s">
        <v>491</v>
      </c>
      <c r="J42" s="347" t="s">
        <v>491</v>
      </c>
      <c r="K42" s="347" t="s">
        <v>491</v>
      </c>
      <c r="L42" s="347" t="s">
        <v>491</v>
      </c>
      <c r="M42" s="348" t="s">
        <v>491</v>
      </c>
    </row>
    <row r="43" spans="2:13" ht="27.75" customHeight="1" x14ac:dyDescent="0.15">
      <c r="B43" s="1198"/>
      <c r="C43" s="1199"/>
      <c r="D43" s="106"/>
      <c r="E43" s="1204" t="s">
        <v>33</v>
      </c>
      <c r="F43" s="1204"/>
      <c r="G43" s="1204"/>
      <c r="H43" s="1205"/>
      <c r="I43" s="346">
        <v>1191</v>
      </c>
      <c r="J43" s="347">
        <v>1179</v>
      </c>
      <c r="K43" s="347">
        <v>1142</v>
      </c>
      <c r="L43" s="347">
        <v>1131</v>
      </c>
      <c r="M43" s="348">
        <v>1247</v>
      </c>
    </row>
    <row r="44" spans="2:13" ht="27.75" customHeight="1" x14ac:dyDescent="0.15">
      <c r="B44" s="1198"/>
      <c r="C44" s="1199"/>
      <c r="D44" s="106"/>
      <c r="E44" s="1204" t="s">
        <v>34</v>
      </c>
      <c r="F44" s="1204"/>
      <c r="G44" s="1204"/>
      <c r="H44" s="1205"/>
      <c r="I44" s="346">
        <v>213</v>
      </c>
      <c r="J44" s="347">
        <v>174</v>
      </c>
      <c r="K44" s="347">
        <v>141</v>
      </c>
      <c r="L44" s="347">
        <v>122</v>
      </c>
      <c r="M44" s="348">
        <v>152</v>
      </c>
    </row>
    <row r="45" spans="2:13" ht="27.75" customHeight="1" x14ac:dyDescent="0.15">
      <c r="B45" s="1198"/>
      <c r="C45" s="1199"/>
      <c r="D45" s="106"/>
      <c r="E45" s="1204" t="s">
        <v>35</v>
      </c>
      <c r="F45" s="1204"/>
      <c r="G45" s="1204"/>
      <c r="H45" s="1205"/>
      <c r="I45" s="346">
        <v>337</v>
      </c>
      <c r="J45" s="347">
        <v>310</v>
      </c>
      <c r="K45" s="347">
        <v>404</v>
      </c>
      <c r="L45" s="347">
        <v>349</v>
      </c>
      <c r="M45" s="348">
        <v>360</v>
      </c>
    </row>
    <row r="46" spans="2:13" ht="27.75" customHeight="1" x14ac:dyDescent="0.15">
      <c r="B46" s="1198"/>
      <c r="C46" s="1199"/>
      <c r="D46" s="107"/>
      <c r="E46" s="1204" t="s">
        <v>36</v>
      </c>
      <c r="F46" s="1204"/>
      <c r="G46" s="1204"/>
      <c r="H46" s="1205"/>
      <c r="I46" s="346" t="s">
        <v>491</v>
      </c>
      <c r="J46" s="347" t="s">
        <v>491</v>
      </c>
      <c r="K46" s="347" t="s">
        <v>491</v>
      </c>
      <c r="L46" s="347" t="s">
        <v>491</v>
      </c>
      <c r="M46" s="348" t="s">
        <v>491</v>
      </c>
    </row>
    <row r="47" spans="2:13" ht="27.75" customHeight="1" x14ac:dyDescent="0.15">
      <c r="B47" s="1198"/>
      <c r="C47" s="1199"/>
      <c r="D47" s="108"/>
      <c r="E47" s="1206" t="s">
        <v>37</v>
      </c>
      <c r="F47" s="1207"/>
      <c r="G47" s="1207"/>
      <c r="H47" s="1208"/>
      <c r="I47" s="346" t="s">
        <v>491</v>
      </c>
      <c r="J47" s="347" t="s">
        <v>491</v>
      </c>
      <c r="K47" s="347" t="s">
        <v>491</v>
      </c>
      <c r="L47" s="347" t="s">
        <v>491</v>
      </c>
      <c r="M47" s="348" t="s">
        <v>491</v>
      </c>
    </row>
    <row r="48" spans="2:13" ht="27.75" customHeight="1" x14ac:dyDescent="0.15">
      <c r="B48" s="1198"/>
      <c r="C48" s="1199"/>
      <c r="D48" s="106"/>
      <c r="E48" s="1204" t="s">
        <v>38</v>
      </c>
      <c r="F48" s="1204"/>
      <c r="G48" s="1204"/>
      <c r="H48" s="1205"/>
      <c r="I48" s="346" t="s">
        <v>491</v>
      </c>
      <c r="J48" s="347" t="s">
        <v>491</v>
      </c>
      <c r="K48" s="347" t="s">
        <v>491</v>
      </c>
      <c r="L48" s="347" t="s">
        <v>491</v>
      </c>
      <c r="M48" s="348" t="s">
        <v>491</v>
      </c>
    </row>
    <row r="49" spans="2:13" ht="27.75" customHeight="1" x14ac:dyDescent="0.15">
      <c r="B49" s="1200"/>
      <c r="C49" s="1201"/>
      <c r="D49" s="106"/>
      <c r="E49" s="1204" t="s">
        <v>39</v>
      </c>
      <c r="F49" s="1204"/>
      <c r="G49" s="1204"/>
      <c r="H49" s="1205"/>
      <c r="I49" s="346" t="s">
        <v>491</v>
      </c>
      <c r="J49" s="347" t="s">
        <v>491</v>
      </c>
      <c r="K49" s="347" t="s">
        <v>491</v>
      </c>
      <c r="L49" s="347" t="s">
        <v>491</v>
      </c>
      <c r="M49" s="348">
        <v>10</v>
      </c>
    </row>
    <row r="50" spans="2:13" ht="27.75" customHeight="1" x14ac:dyDescent="0.15">
      <c r="B50" s="1209" t="s">
        <v>40</v>
      </c>
      <c r="C50" s="1210"/>
      <c r="D50" s="109"/>
      <c r="E50" s="1204" t="s">
        <v>41</v>
      </c>
      <c r="F50" s="1204"/>
      <c r="G50" s="1204"/>
      <c r="H50" s="1205"/>
      <c r="I50" s="346">
        <v>334</v>
      </c>
      <c r="J50" s="347">
        <v>683</v>
      </c>
      <c r="K50" s="347">
        <v>893</v>
      </c>
      <c r="L50" s="347">
        <v>796</v>
      </c>
      <c r="M50" s="348">
        <v>687</v>
      </c>
    </row>
    <row r="51" spans="2:13" ht="27.75" customHeight="1" x14ac:dyDescent="0.15">
      <c r="B51" s="1198"/>
      <c r="C51" s="1199"/>
      <c r="D51" s="106"/>
      <c r="E51" s="1204" t="s">
        <v>42</v>
      </c>
      <c r="F51" s="1204"/>
      <c r="G51" s="1204"/>
      <c r="H51" s="1205"/>
      <c r="I51" s="346">
        <v>127</v>
      </c>
      <c r="J51" s="347">
        <v>120</v>
      </c>
      <c r="K51" s="347">
        <v>111</v>
      </c>
      <c r="L51" s="347">
        <v>104</v>
      </c>
      <c r="M51" s="348">
        <v>98</v>
      </c>
    </row>
    <row r="52" spans="2:13" ht="27.75" customHeight="1" x14ac:dyDescent="0.15">
      <c r="B52" s="1200"/>
      <c r="C52" s="1201"/>
      <c r="D52" s="106"/>
      <c r="E52" s="1204" t="s">
        <v>43</v>
      </c>
      <c r="F52" s="1204"/>
      <c r="G52" s="1204"/>
      <c r="H52" s="1205"/>
      <c r="I52" s="346">
        <v>4338</v>
      </c>
      <c r="J52" s="347">
        <v>4271</v>
      </c>
      <c r="K52" s="347">
        <v>4102</v>
      </c>
      <c r="L52" s="347">
        <v>4497</v>
      </c>
      <c r="M52" s="348">
        <v>5007</v>
      </c>
    </row>
    <row r="53" spans="2:13" ht="27.75" customHeight="1" thickBot="1" x14ac:dyDescent="0.2">
      <c r="B53" s="1211" t="s">
        <v>19</v>
      </c>
      <c r="C53" s="1212"/>
      <c r="D53" s="110"/>
      <c r="E53" s="1213" t="s">
        <v>44</v>
      </c>
      <c r="F53" s="1213"/>
      <c r="G53" s="1213"/>
      <c r="H53" s="1214"/>
      <c r="I53" s="349">
        <v>1784</v>
      </c>
      <c r="J53" s="350">
        <v>1299</v>
      </c>
      <c r="K53" s="350">
        <v>1048</v>
      </c>
      <c r="L53" s="350">
        <v>1147</v>
      </c>
      <c r="M53" s="351">
        <v>1521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ku+BkTzpyaUujg+9nzGmEXCYU5T0Ab2MGLCmhFEjPJAxYyNBRVc6Y4JMAkhfYe4aJ8Uxl1KUlI6i/WZGXLTWQ==" saltValue="+lPtMufcZnT2pe4aJqRw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246917</v>
      </c>
      <c r="E3" s="144"/>
      <c r="F3" s="145">
        <v>301035</v>
      </c>
      <c r="G3" s="146"/>
      <c r="H3" s="147"/>
    </row>
    <row r="4" spans="1:8" x14ac:dyDescent="0.15">
      <c r="A4" s="148"/>
      <c r="B4" s="149"/>
      <c r="C4" s="150"/>
      <c r="D4" s="151">
        <v>52312</v>
      </c>
      <c r="E4" s="152"/>
      <c r="F4" s="153">
        <v>154376</v>
      </c>
      <c r="G4" s="154"/>
      <c r="H4" s="155"/>
    </row>
    <row r="5" spans="1:8" x14ac:dyDescent="0.15">
      <c r="A5" s="136" t="s">
        <v>524</v>
      </c>
      <c r="B5" s="141"/>
      <c r="C5" s="142"/>
      <c r="D5" s="143">
        <v>271458</v>
      </c>
      <c r="E5" s="144"/>
      <c r="F5" s="145">
        <v>277467</v>
      </c>
      <c r="G5" s="146"/>
      <c r="H5" s="147"/>
    </row>
    <row r="6" spans="1:8" x14ac:dyDescent="0.15">
      <c r="A6" s="148"/>
      <c r="B6" s="149"/>
      <c r="C6" s="150"/>
      <c r="D6" s="151">
        <v>95724</v>
      </c>
      <c r="E6" s="152"/>
      <c r="F6" s="153">
        <v>128378</v>
      </c>
      <c r="G6" s="154"/>
      <c r="H6" s="155"/>
    </row>
    <row r="7" spans="1:8" x14ac:dyDescent="0.15">
      <c r="A7" s="136" t="s">
        <v>525</v>
      </c>
      <c r="B7" s="141"/>
      <c r="C7" s="142"/>
      <c r="D7" s="143">
        <v>270964</v>
      </c>
      <c r="E7" s="144"/>
      <c r="F7" s="145">
        <v>282256</v>
      </c>
      <c r="G7" s="146"/>
      <c r="H7" s="147"/>
    </row>
    <row r="8" spans="1:8" x14ac:dyDescent="0.15">
      <c r="A8" s="148"/>
      <c r="B8" s="149"/>
      <c r="C8" s="150"/>
      <c r="D8" s="151">
        <v>84739</v>
      </c>
      <c r="E8" s="152"/>
      <c r="F8" s="153">
        <v>145453</v>
      </c>
      <c r="G8" s="154"/>
      <c r="H8" s="155"/>
    </row>
    <row r="9" spans="1:8" x14ac:dyDescent="0.15">
      <c r="A9" s="136" t="s">
        <v>526</v>
      </c>
      <c r="B9" s="141"/>
      <c r="C9" s="142"/>
      <c r="D9" s="143">
        <v>899747</v>
      </c>
      <c r="E9" s="144"/>
      <c r="F9" s="145">
        <v>295341</v>
      </c>
      <c r="G9" s="146"/>
      <c r="H9" s="147"/>
    </row>
    <row r="10" spans="1:8" x14ac:dyDescent="0.15">
      <c r="A10" s="148"/>
      <c r="B10" s="149"/>
      <c r="C10" s="150"/>
      <c r="D10" s="151">
        <v>119303</v>
      </c>
      <c r="E10" s="152"/>
      <c r="F10" s="153">
        <v>137402</v>
      </c>
      <c r="G10" s="154"/>
      <c r="H10" s="155"/>
    </row>
    <row r="11" spans="1:8" x14ac:dyDescent="0.15">
      <c r="A11" s="136" t="s">
        <v>527</v>
      </c>
      <c r="B11" s="141"/>
      <c r="C11" s="142"/>
      <c r="D11" s="143">
        <v>921714</v>
      </c>
      <c r="E11" s="144"/>
      <c r="F11" s="145">
        <v>292845</v>
      </c>
      <c r="G11" s="146"/>
      <c r="H11" s="147"/>
    </row>
    <row r="12" spans="1:8" x14ac:dyDescent="0.15">
      <c r="A12" s="148"/>
      <c r="B12" s="149"/>
      <c r="C12" s="156"/>
      <c r="D12" s="151">
        <v>88717</v>
      </c>
      <c r="E12" s="152"/>
      <c r="F12" s="153">
        <v>143187</v>
      </c>
      <c r="G12" s="154"/>
      <c r="H12" s="155"/>
    </row>
    <row r="13" spans="1:8" x14ac:dyDescent="0.15">
      <c r="A13" s="136"/>
      <c r="B13" s="141"/>
      <c r="C13" s="157"/>
      <c r="D13" s="158">
        <v>522160</v>
      </c>
      <c r="E13" s="159"/>
      <c r="F13" s="160">
        <v>289789</v>
      </c>
      <c r="G13" s="161"/>
      <c r="H13" s="147"/>
    </row>
    <row r="14" spans="1:8" x14ac:dyDescent="0.15">
      <c r="A14" s="148"/>
      <c r="B14" s="149"/>
      <c r="C14" s="150"/>
      <c r="D14" s="151">
        <v>88159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2.5299999999999998</v>
      </c>
      <c r="C19" s="162">
        <f>ROUND(VALUE(SUBSTITUTE(実質収支比率等に係る経年分析!G$48,"▲","-")),2)</f>
        <v>5.27</v>
      </c>
      <c r="D19" s="162">
        <f>ROUND(VALUE(SUBSTITUTE(実質収支比率等に係る経年分析!H$48,"▲","-")),2)</f>
        <v>6.34</v>
      </c>
      <c r="E19" s="162">
        <f>ROUND(VALUE(SUBSTITUTE(実質収支比率等に係る経年分析!I$48,"▲","-")),2)</f>
        <v>4.8</v>
      </c>
      <c r="F19" s="162">
        <f>ROUND(VALUE(SUBSTITUTE(実質収支比率等に係る経年分析!J$48,"▲","-")),2)</f>
        <v>1.1299999999999999</v>
      </c>
    </row>
    <row r="20" spans="1:11" x14ac:dyDescent="0.15">
      <c r="A20" s="162" t="s">
        <v>53</v>
      </c>
      <c r="B20" s="162">
        <f>ROUND(VALUE(SUBSTITUTE(実質収支比率等に係る経年分析!F$47,"▲","-")),2)</f>
        <v>1.42</v>
      </c>
      <c r="C20" s="162">
        <f>ROUND(VALUE(SUBSTITUTE(実質収支比率等に係る経年分析!G$47,"▲","-")),2)</f>
        <v>5.57</v>
      </c>
      <c r="D20" s="162">
        <f>ROUND(VALUE(SUBSTITUTE(実質収支比率等に係る経年分析!H$47,"▲","-")),2)</f>
        <v>14.48</v>
      </c>
      <c r="E20" s="162">
        <f>ROUND(VALUE(SUBSTITUTE(実質収支比率等に係る経年分析!I$47,"▲","-")),2)</f>
        <v>14.69</v>
      </c>
      <c r="F20" s="162">
        <f>ROUND(VALUE(SUBSTITUTE(実質収支比率等に係る経年分析!J$47,"▲","-")),2)</f>
        <v>11.05</v>
      </c>
    </row>
    <row r="21" spans="1:11" x14ac:dyDescent="0.15">
      <c r="A21" s="162" t="s">
        <v>54</v>
      </c>
      <c r="B21" s="162">
        <f>IF(ISNUMBER(VALUE(SUBSTITUTE(実質収支比率等に係る経年分析!F$49,"▲","-"))),ROUND(VALUE(SUBSTITUTE(実質収支比率等に係る経年分析!F$49,"▲","-")),2),NA())</f>
        <v>0.26</v>
      </c>
      <c r="C21" s="162">
        <f>IF(ISNUMBER(VALUE(SUBSTITUTE(実質収支比率等に係る経年分析!G$49,"▲","-"))),ROUND(VALUE(SUBSTITUTE(実質収支比率等に係る経年分析!G$49,"▲","-")),2),NA())</f>
        <v>7.14</v>
      </c>
      <c r="D21" s="162">
        <f>IF(ISNUMBER(VALUE(SUBSTITUTE(実質収支比率等に係る経年分析!H$49,"▲","-"))),ROUND(VALUE(SUBSTITUTE(実質収支比率等に係る経年分析!H$49,"▲","-")),2),NA())</f>
        <v>9.65</v>
      </c>
      <c r="E21" s="162">
        <f>IF(ISNUMBER(VALUE(SUBSTITUTE(実質収支比率等に係る経年分析!I$49,"▲","-"))),ROUND(VALUE(SUBSTITUTE(実質収支比率等に係る経年分析!I$49,"▲","-")),2),NA())</f>
        <v>-1.63</v>
      </c>
      <c r="F21" s="162">
        <f>IF(ISNUMBER(VALUE(SUBSTITUTE(実質収支比率等に係る経年分析!J$49,"▲","-"))),ROUND(VALUE(SUBSTITUTE(実質収支比率等に係る経年分析!J$49,"▲","-")),2),NA())</f>
        <v>-7.01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3.37</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利尻町介護保険特別会計（介護保険サービス事業勘定）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利尻町後期高齢者医療特別会計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利尻町簡易水道事業会計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利尻町介護保険特別会計（介護保険事業勘定）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15">
      <c r="A33" s="163" t="str">
        <f>IF(連結実質赤字比率に係る赤字・黒字の構成分析!C$37="",NA(),連結実質赤字比率に係る赤字・黒字の構成分析!C$37)</f>
        <v>利尻町国民健康保険事業特別会計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0.82</v>
      </c>
    </row>
    <row r="34" spans="1:16" x14ac:dyDescent="0.15">
      <c r="A34" s="163" t="str">
        <f>IF(連結実質赤字比率に係る赤字・黒字の構成分析!C$36="",NA(),連結実質赤字比率に係る赤字・黒字の構成分析!C$36)</f>
        <v>利尻町下水道事業会計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5.26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1.1299999999999999</v>
      </c>
    </row>
    <row r="36" spans="1:16" x14ac:dyDescent="0.15">
      <c r="A36" s="163" t="str">
        <f>IF(連結実質赤字比率に係る赤字・黒字の構成分析!C$34="",NA(),連結実質赤字比率に係る赤字・黒字の構成分析!C$34)</f>
        <v>利尻町砕石事業会計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9.9499999999999993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9.3699999999999992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471</v>
      </c>
      <c r="E42" s="164"/>
      <c r="F42" s="164"/>
      <c r="G42" s="164">
        <f>'実質公債費比率（分子）の構造'!L$52</f>
        <v>470</v>
      </c>
      <c r="H42" s="164"/>
      <c r="I42" s="164"/>
      <c r="J42" s="164">
        <f>'実質公債費比率（分子）の構造'!M$52</f>
        <v>465</v>
      </c>
      <c r="K42" s="164"/>
      <c r="L42" s="164"/>
      <c r="M42" s="164">
        <f>'実質公債費比率（分子）の構造'!N$52</f>
        <v>442</v>
      </c>
      <c r="N42" s="164"/>
      <c r="O42" s="164"/>
      <c r="P42" s="164">
        <f>'実質公債費比率（分子）の構造'!O$52</f>
        <v>442</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20</v>
      </c>
      <c r="C45" s="164"/>
      <c r="D45" s="164"/>
      <c r="E45" s="164">
        <f>'実質公債費比率（分子）の構造'!L$49</f>
        <v>21</v>
      </c>
      <c r="F45" s="164"/>
      <c r="G45" s="164"/>
      <c r="H45" s="164">
        <f>'実質公債費比率（分子）の構造'!M$49</f>
        <v>20</v>
      </c>
      <c r="I45" s="164"/>
      <c r="J45" s="164"/>
      <c r="K45" s="164">
        <f>'実質公債費比率（分子）の構造'!N$49</f>
        <v>18</v>
      </c>
      <c r="L45" s="164"/>
      <c r="M45" s="164"/>
      <c r="N45" s="164">
        <f>'実質公債費比率（分子）の構造'!O$49</f>
        <v>16</v>
      </c>
      <c r="O45" s="164"/>
      <c r="P45" s="164"/>
    </row>
    <row r="46" spans="1:16" x14ac:dyDescent="0.15">
      <c r="A46" s="164" t="s">
        <v>64</v>
      </c>
      <c r="B46" s="164">
        <f>'実質公債費比率（分子）の構造'!K$48</f>
        <v>104</v>
      </c>
      <c r="C46" s="164"/>
      <c r="D46" s="164"/>
      <c r="E46" s="164">
        <f>'実質公債費比率（分子）の構造'!L$48</f>
        <v>109</v>
      </c>
      <c r="F46" s="164"/>
      <c r="G46" s="164"/>
      <c r="H46" s="164">
        <f>'実質公債費比率（分子）の構造'!M$48</f>
        <v>105</v>
      </c>
      <c r="I46" s="164"/>
      <c r="J46" s="164"/>
      <c r="K46" s="164">
        <f>'実質公債費比率（分子）の構造'!N$48</f>
        <v>96</v>
      </c>
      <c r="L46" s="164"/>
      <c r="M46" s="164"/>
      <c r="N46" s="164">
        <f>'実質公債費比率（分子）の構造'!O$48</f>
        <v>117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586</v>
      </c>
      <c r="C49" s="164"/>
      <c r="D49" s="164"/>
      <c r="E49" s="164">
        <f>'実質公債費比率（分子）の構造'!L$45</f>
        <v>597</v>
      </c>
      <c r="F49" s="164"/>
      <c r="G49" s="164"/>
      <c r="H49" s="164">
        <f>'実質公債費比率（分子）の構造'!M$45</f>
        <v>586</v>
      </c>
      <c r="I49" s="164"/>
      <c r="J49" s="164"/>
      <c r="K49" s="164">
        <f>'実質公債費比率（分子）の構造'!N$45</f>
        <v>588</v>
      </c>
      <c r="L49" s="164"/>
      <c r="M49" s="164"/>
      <c r="N49" s="164">
        <f>'実質公債費比率（分子）の構造'!O$45</f>
        <v>584</v>
      </c>
      <c r="O49" s="164"/>
      <c r="P49" s="164"/>
    </row>
    <row r="50" spans="1:16" x14ac:dyDescent="0.15">
      <c r="A50" s="164" t="s">
        <v>67</v>
      </c>
      <c r="B50" s="164" t="e">
        <f>NA()</f>
        <v>#N/A</v>
      </c>
      <c r="C50" s="164">
        <f>IF(ISNUMBER('実質公債費比率（分子）の構造'!K$53),'実質公債費比率（分子）の構造'!K$53,NA())</f>
        <v>239</v>
      </c>
      <c r="D50" s="164" t="e">
        <f>NA()</f>
        <v>#N/A</v>
      </c>
      <c r="E50" s="164" t="e">
        <f>NA()</f>
        <v>#N/A</v>
      </c>
      <c r="F50" s="164">
        <f>IF(ISNUMBER('実質公債費比率（分子）の構造'!L$53),'実質公債費比率（分子）の構造'!L$53,NA())</f>
        <v>257</v>
      </c>
      <c r="G50" s="164" t="e">
        <f>NA()</f>
        <v>#N/A</v>
      </c>
      <c r="H50" s="164" t="e">
        <f>NA()</f>
        <v>#N/A</v>
      </c>
      <c r="I50" s="164">
        <f>IF(ISNUMBER('実質公債費比率（分子）の構造'!M$53),'実質公債費比率（分子）の構造'!M$53,NA())</f>
        <v>246</v>
      </c>
      <c r="J50" s="164" t="e">
        <f>NA()</f>
        <v>#N/A</v>
      </c>
      <c r="K50" s="164" t="e">
        <f>NA()</f>
        <v>#N/A</v>
      </c>
      <c r="L50" s="164">
        <f>IF(ISNUMBER('実質公債費比率（分子）の構造'!N$53),'実質公債費比率（分子）の構造'!N$53,NA())</f>
        <v>260</v>
      </c>
      <c r="M50" s="164" t="e">
        <f>NA()</f>
        <v>#N/A</v>
      </c>
      <c r="N50" s="164" t="e">
        <f>NA()</f>
        <v>#N/A</v>
      </c>
      <c r="O50" s="164">
        <f>IF(ISNUMBER('実質公債費比率（分子）の構造'!O$53),'実質公債費比率（分子）の構造'!O$53,NA())</f>
        <v>276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4338</v>
      </c>
      <c r="E56" s="163"/>
      <c r="F56" s="163"/>
      <c r="G56" s="163">
        <f>'将来負担比率（分子）の構造'!J$52</f>
        <v>4271</v>
      </c>
      <c r="H56" s="163"/>
      <c r="I56" s="163"/>
      <c r="J56" s="163">
        <f>'将来負担比率（分子）の構造'!K$52</f>
        <v>4102</v>
      </c>
      <c r="K56" s="163"/>
      <c r="L56" s="163"/>
      <c r="M56" s="163">
        <f>'将来負担比率（分子）の構造'!L$52</f>
        <v>4497</v>
      </c>
      <c r="N56" s="163"/>
      <c r="O56" s="163"/>
      <c r="P56" s="163">
        <f>'将来負担比率（分子）の構造'!M$52</f>
        <v>5007</v>
      </c>
    </row>
    <row r="57" spans="1:16" x14ac:dyDescent="0.15">
      <c r="A57" s="163" t="s">
        <v>42</v>
      </c>
      <c r="B57" s="163"/>
      <c r="C57" s="163"/>
      <c r="D57" s="163">
        <f>'将来負担比率（分子）の構造'!I$51</f>
        <v>127</v>
      </c>
      <c r="E57" s="163"/>
      <c r="F57" s="163"/>
      <c r="G57" s="163">
        <f>'将来負担比率（分子）の構造'!J$51</f>
        <v>120</v>
      </c>
      <c r="H57" s="163"/>
      <c r="I57" s="163"/>
      <c r="J57" s="163">
        <f>'将来負担比率（分子）の構造'!K$51</f>
        <v>111</v>
      </c>
      <c r="K57" s="163"/>
      <c r="L57" s="163"/>
      <c r="M57" s="163">
        <f>'将来負担比率（分子）の構造'!L$51</f>
        <v>104</v>
      </c>
      <c r="N57" s="163"/>
      <c r="O57" s="163"/>
      <c r="P57" s="163">
        <f>'将来負担比率（分子）の構造'!M$51</f>
        <v>98</v>
      </c>
    </row>
    <row r="58" spans="1:16" x14ac:dyDescent="0.15">
      <c r="A58" s="163" t="s">
        <v>41</v>
      </c>
      <c r="B58" s="163"/>
      <c r="C58" s="163"/>
      <c r="D58" s="163">
        <f>'将来負担比率（分子）の構造'!I$50</f>
        <v>334</v>
      </c>
      <c r="E58" s="163"/>
      <c r="F58" s="163"/>
      <c r="G58" s="163">
        <f>'将来負担比率（分子）の構造'!J$50</f>
        <v>683</v>
      </c>
      <c r="H58" s="163"/>
      <c r="I58" s="163"/>
      <c r="J58" s="163">
        <f>'将来負担比率（分子）の構造'!K$50</f>
        <v>893</v>
      </c>
      <c r="K58" s="163"/>
      <c r="L58" s="163"/>
      <c r="M58" s="163">
        <f>'将来負担比率（分子）の構造'!L$50</f>
        <v>796</v>
      </c>
      <c r="N58" s="163"/>
      <c r="O58" s="163"/>
      <c r="P58" s="163">
        <f>'将来負担比率（分子）の構造'!M$50</f>
        <v>687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f>'将来負担比率（分子）の構造'!M$49</f>
        <v>10</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337</v>
      </c>
      <c r="C62" s="163"/>
      <c r="D62" s="163"/>
      <c r="E62" s="163">
        <f>'将来負担比率（分子）の構造'!J$45</f>
        <v>310</v>
      </c>
      <c r="F62" s="163"/>
      <c r="G62" s="163"/>
      <c r="H62" s="163">
        <f>'将来負担比率（分子）の構造'!K$45</f>
        <v>404</v>
      </c>
      <c r="I62" s="163"/>
      <c r="J62" s="163"/>
      <c r="K62" s="163">
        <f>'将来負担比率（分子）の構造'!L$45</f>
        <v>349</v>
      </c>
      <c r="L62" s="163"/>
      <c r="M62" s="163"/>
      <c r="N62" s="163">
        <f>'将来負担比率（分子）の構造'!M$45</f>
        <v>360</v>
      </c>
      <c r="O62" s="163"/>
      <c r="P62" s="163"/>
    </row>
    <row r="63" spans="1:16" x14ac:dyDescent="0.15">
      <c r="A63" s="163" t="s">
        <v>34</v>
      </c>
      <c r="B63" s="163">
        <f>'将来負担比率（分子）の構造'!I$44</f>
        <v>213</v>
      </c>
      <c r="C63" s="163"/>
      <c r="D63" s="163"/>
      <c r="E63" s="163">
        <f>'将来負担比率（分子）の構造'!J$44</f>
        <v>174</v>
      </c>
      <c r="F63" s="163"/>
      <c r="G63" s="163"/>
      <c r="H63" s="163">
        <f>'将来負担比率（分子）の構造'!K$44</f>
        <v>141</v>
      </c>
      <c r="I63" s="163"/>
      <c r="J63" s="163"/>
      <c r="K63" s="163">
        <f>'将来負担比率（分子）の構造'!L$44</f>
        <v>122</v>
      </c>
      <c r="L63" s="163"/>
      <c r="M63" s="163"/>
      <c r="N63" s="163">
        <f>'将来負担比率（分子）の構造'!M$44</f>
        <v>152</v>
      </c>
      <c r="O63" s="163"/>
      <c r="P63" s="163"/>
    </row>
    <row r="64" spans="1:16" x14ac:dyDescent="0.15">
      <c r="A64" s="163" t="s">
        <v>33</v>
      </c>
      <c r="B64" s="163">
        <f>'将来負担比率（分子）の構造'!I$43</f>
        <v>1191</v>
      </c>
      <c r="C64" s="163"/>
      <c r="D64" s="163"/>
      <c r="E64" s="163">
        <f>'将来負担比率（分子）の構造'!J$43</f>
        <v>1179</v>
      </c>
      <c r="F64" s="163"/>
      <c r="G64" s="163"/>
      <c r="H64" s="163">
        <f>'将来負担比率（分子）の構造'!K$43</f>
        <v>1142</v>
      </c>
      <c r="I64" s="163"/>
      <c r="J64" s="163"/>
      <c r="K64" s="163">
        <f>'将来負担比率（分子）の構造'!L$43</f>
        <v>1131</v>
      </c>
      <c r="L64" s="163"/>
      <c r="M64" s="163"/>
      <c r="N64" s="163">
        <f>'将来負担比率（分子）の構造'!M$43</f>
        <v>1247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4842</v>
      </c>
      <c r="C66" s="163"/>
      <c r="D66" s="163"/>
      <c r="E66" s="163">
        <f>'将来負担比率（分子）の構造'!J$41</f>
        <v>4709</v>
      </c>
      <c r="F66" s="163"/>
      <c r="G66" s="163"/>
      <c r="H66" s="163">
        <f>'将来負担比率（分子）の構造'!K$41</f>
        <v>4465</v>
      </c>
      <c r="I66" s="163"/>
      <c r="J66" s="163"/>
      <c r="K66" s="163">
        <f>'将来負担比率（分子）の構造'!L$41</f>
        <v>4942</v>
      </c>
      <c r="L66" s="163"/>
      <c r="M66" s="163"/>
      <c r="N66" s="163">
        <f>'将来負担比率（分子）の構造'!M$41</f>
        <v>5544</v>
      </c>
      <c r="O66" s="163"/>
      <c r="P66" s="163"/>
    </row>
    <row r="67" spans="1:16" x14ac:dyDescent="0.15">
      <c r="A67" s="163" t="s">
        <v>71</v>
      </c>
      <c r="B67" s="163" t="e">
        <f>NA()</f>
        <v>#N/A</v>
      </c>
      <c r="C67" s="163">
        <f>IF(ISNUMBER('将来負担比率（分子）の構造'!I$53), IF('将来負担比率（分子）の構造'!I$53 &lt; 0, 0, '将来負担比率（分子）の構造'!I$53), NA())</f>
        <v>1784</v>
      </c>
      <c r="D67" s="163" t="e">
        <f>NA()</f>
        <v>#N/A</v>
      </c>
      <c r="E67" s="163" t="e">
        <f>NA()</f>
        <v>#N/A</v>
      </c>
      <c r="F67" s="163">
        <f>IF(ISNUMBER('将来負担比率（分子）の構造'!J$53), IF('将来負担比率（分子）の構造'!J$53 &lt; 0, 0, '将来負担比率（分子）の構造'!J$53), NA())</f>
        <v>1299</v>
      </c>
      <c r="G67" s="163" t="e">
        <f>NA()</f>
        <v>#N/A</v>
      </c>
      <c r="H67" s="163" t="e">
        <f>NA()</f>
        <v>#N/A</v>
      </c>
      <c r="I67" s="163">
        <f>IF(ISNUMBER('将来負担比率（分子）の構造'!K$53), IF('将来負担比率（分子）の構造'!K$53 &lt; 0, 0, '将来負担比率（分子）の構造'!K$53), NA())</f>
        <v>1048</v>
      </c>
      <c r="J67" s="163" t="e">
        <f>NA()</f>
        <v>#N/A</v>
      </c>
      <c r="K67" s="163" t="e">
        <f>NA()</f>
        <v>#N/A</v>
      </c>
      <c r="L67" s="163">
        <f>IF(ISNUMBER('将来負担比率（分子）の構造'!L$53), IF('将来負担比率（分子）の構造'!L$53 &lt; 0, 0, '将来負担比率（分子）の構造'!L$53), NA())</f>
        <v>1147</v>
      </c>
      <c r="M67" s="163" t="e">
        <f>NA()</f>
        <v>#N/A</v>
      </c>
      <c r="N67" s="163" t="e">
        <f>NA()</f>
        <v>#N/A</v>
      </c>
      <c r="O67" s="163">
        <f>IF(ISNUMBER('将来負担比率（分子）の構造'!M$53), IF('将来負担比率（分子）の構造'!M$53 &lt; 0, 0, '将来負担比率（分子）の構造'!M$53), NA())</f>
        <v>1521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331</v>
      </c>
      <c r="C72" s="167">
        <f>基金残高に係る経年分析!G55</f>
        <v>331</v>
      </c>
      <c r="D72" s="167">
        <f>基金残高に係る経年分析!H55</f>
        <v>253</v>
      </c>
    </row>
    <row r="73" spans="1:16" x14ac:dyDescent="0.15">
      <c r="A73" s="166" t="s">
        <v>74</v>
      </c>
      <c r="B73" s="167">
        <f>基金残高に係る経年分析!F56</f>
        <v>24</v>
      </c>
      <c r="C73" s="167">
        <f>基金残高に係る経年分析!G56</f>
        <v>31</v>
      </c>
      <c r="D73" s="167">
        <f>基金残高に係る経年分析!H56</f>
        <v>40</v>
      </c>
    </row>
    <row r="74" spans="1:16" x14ac:dyDescent="0.15">
      <c r="A74" s="166" t="s">
        <v>75</v>
      </c>
      <c r="B74" s="167">
        <f>基金残高に係る経年分析!F57</f>
        <v>538</v>
      </c>
      <c r="C74" s="167">
        <f>基金残高に係る経年分析!G57</f>
        <v>434</v>
      </c>
      <c r="D74" s="167">
        <f>基金残高に係る経年分析!H57</f>
        <v>395</v>
      </c>
    </row>
  </sheetData>
  <sheetProtection algorithmName="SHA-512" hashValue="1MwuBIZkftW9pkVfKi1rLiaRc4CvCsNJKBbRRTVX0LAVq47fVZSX4Td+PotfvzudageYYyEE8YcwrJlM8QUywA==" saltValue="tRunYPB+Wm1jvE8jbSdh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8" sqref="B38:Q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230326</v>
      </c>
      <c r="S5" s="613"/>
      <c r="T5" s="613"/>
      <c r="U5" s="613"/>
      <c r="V5" s="613"/>
      <c r="W5" s="613"/>
      <c r="X5" s="613"/>
      <c r="Y5" s="614"/>
      <c r="Z5" s="615">
        <v>4.2</v>
      </c>
      <c r="AA5" s="615"/>
      <c r="AB5" s="615"/>
      <c r="AC5" s="615"/>
      <c r="AD5" s="616">
        <v>230326</v>
      </c>
      <c r="AE5" s="616"/>
      <c r="AF5" s="616"/>
      <c r="AG5" s="616"/>
      <c r="AH5" s="616"/>
      <c r="AI5" s="616"/>
      <c r="AJ5" s="616"/>
      <c r="AK5" s="616"/>
      <c r="AL5" s="617">
        <v>9.8000000000000007</v>
      </c>
      <c r="AM5" s="618"/>
      <c r="AN5" s="618"/>
      <c r="AO5" s="619"/>
      <c r="AP5" s="609" t="s">
        <v>215</v>
      </c>
      <c r="AQ5" s="610"/>
      <c r="AR5" s="610"/>
      <c r="AS5" s="610"/>
      <c r="AT5" s="610"/>
      <c r="AU5" s="610"/>
      <c r="AV5" s="610"/>
      <c r="AW5" s="610"/>
      <c r="AX5" s="610"/>
      <c r="AY5" s="610"/>
      <c r="AZ5" s="610"/>
      <c r="BA5" s="610"/>
      <c r="BB5" s="610"/>
      <c r="BC5" s="610"/>
      <c r="BD5" s="610"/>
      <c r="BE5" s="610"/>
      <c r="BF5" s="611"/>
      <c r="BG5" s="623">
        <v>222147</v>
      </c>
      <c r="BH5" s="624"/>
      <c r="BI5" s="624"/>
      <c r="BJ5" s="624"/>
      <c r="BK5" s="624"/>
      <c r="BL5" s="624"/>
      <c r="BM5" s="624"/>
      <c r="BN5" s="625"/>
      <c r="BO5" s="626">
        <v>96.4</v>
      </c>
      <c r="BP5" s="626"/>
      <c r="BQ5" s="626"/>
      <c r="BR5" s="626"/>
      <c r="BS5" s="627">
        <v>4383</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21387</v>
      </c>
      <c r="S6" s="624"/>
      <c r="T6" s="624"/>
      <c r="U6" s="624"/>
      <c r="V6" s="624"/>
      <c r="W6" s="624"/>
      <c r="X6" s="624"/>
      <c r="Y6" s="625"/>
      <c r="Z6" s="626">
        <v>0.4</v>
      </c>
      <c r="AA6" s="626"/>
      <c r="AB6" s="626"/>
      <c r="AC6" s="626"/>
      <c r="AD6" s="627">
        <v>21387</v>
      </c>
      <c r="AE6" s="627"/>
      <c r="AF6" s="627"/>
      <c r="AG6" s="627"/>
      <c r="AH6" s="627"/>
      <c r="AI6" s="627"/>
      <c r="AJ6" s="627"/>
      <c r="AK6" s="627"/>
      <c r="AL6" s="628">
        <v>0.9</v>
      </c>
      <c r="AM6" s="629"/>
      <c r="AN6" s="629"/>
      <c r="AO6" s="630"/>
      <c r="AP6" s="620" t="s">
        <v>220</v>
      </c>
      <c r="AQ6" s="621"/>
      <c r="AR6" s="621"/>
      <c r="AS6" s="621"/>
      <c r="AT6" s="621"/>
      <c r="AU6" s="621"/>
      <c r="AV6" s="621"/>
      <c r="AW6" s="621"/>
      <c r="AX6" s="621"/>
      <c r="AY6" s="621"/>
      <c r="AZ6" s="621"/>
      <c r="BA6" s="621"/>
      <c r="BB6" s="621"/>
      <c r="BC6" s="621"/>
      <c r="BD6" s="621"/>
      <c r="BE6" s="621"/>
      <c r="BF6" s="622"/>
      <c r="BG6" s="623">
        <v>222147</v>
      </c>
      <c r="BH6" s="624"/>
      <c r="BI6" s="624"/>
      <c r="BJ6" s="624"/>
      <c r="BK6" s="624"/>
      <c r="BL6" s="624"/>
      <c r="BM6" s="624"/>
      <c r="BN6" s="625"/>
      <c r="BO6" s="626">
        <v>96.4</v>
      </c>
      <c r="BP6" s="626"/>
      <c r="BQ6" s="626"/>
      <c r="BR6" s="626"/>
      <c r="BS6" s="627">
        <v>4383</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45187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45187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132</v>
      </c>
      <c r="S7" s="624"/>
      <c r="T7" s="624"/>
      <c r="U7" s="624"/>
      <c r="V7" s="624"/>
      <c r="W7" s="624"/>
      <c r="X7" s="624"/>
      <c r="Y7" s="625"/>
      <c r="Z7" s="626">
        <v>0</v>
      </c>
      <c r="AA7" s="626"/>
      <c r="AB7" s="626"/>
      <c r="AC7" s="626"/>
      <c r="AD7" s="627">
        <v>132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137645</v>
      </c>
      <c r="BH7" s="624"/>
      <c r="BI7" s="624"/>
      <c r="BJ7" s="624"/>
      <c r="BK7" s="624"/>
      <c r="BL7" s="624"/>
      <c r="BM7" s="624"/>
      <c r="BN7" s="625"/>
      <c r="BO7" s="626">
        <v>59.8</v>
      </c>
      <c r="BP7" s="626"/>
      <c r="BQ7" s="626"/>
      <c r="BR7" s="626"/>
      <c r="BS7" s="627">
        <v>4383</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999038</v>
      </c>
      <c r="CS7" s="624"/>
      <c r="CT7" s="624"/>
      <c r="CU7" s="624"/>
      <c r="CV7" s="624"/>
      <c r="CW7" s="624"/>
      <c r="CX7" s="624"/>
      <c r="CY7" s="625"/>
      <c r="CZ7" s="626">
        <v>18.5</v>
      </c>
      <c r="DA7" s="626"/>
      <c r="DB7" s="626"/>
      <c r="DC7" s="626"/>
      <c r="DD7" s="632">
        <v>61941</v>
      </c>
      <c r="DE7" s="624"/>
      <c r="DF7" s="624"/>
      <c r="DG7" s="624"/>
      <c r="DH7" s="624"/>
      <c r="DI7" s="624"/>
      <c r="DJ7" s="624"/>
      <c r="DK7" s="624"/>
      <c r="DL7" s="624"/>
      <c r="DM7" s="624"/>
      <c r="DN7" s="624"/>
      <c r="DO7" s="624"/>
      <c r="DP7" s="625"/>
      <c r="DQ7" s="632">
        <v>456352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1280</v>
      </c>
      <c r="S8" s="624"/>
      <c r="T8" s="624"/>
      <c r="U8" s="624"/>
      <c r="V8" s="624"/>
      <c r="W8" s="624"/>
      <c r="X8" s="624"/>
      <c r="Y8" s="625"/>
      <c r="Z8" s="626">
        <v>0</v>
      </c>
      <c r="AA8" s="626"/>
      <c r="AB8" s="626"/>
      <c r="AC8" s="626"/>
      <c r="AD8" s="627">
        <v>1280</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3057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526933</v>
      </c>
      <c r="CS8" s="624"/>
      <c r="CT8" s="624"/>
      <c r="CU8" s="624"/>
      <c r="CV8" s="624"/>
      <c r="CW8" s="624"/>
      <c r="CX8" s="624"/>
      <c r="CY8" s="625"/>
      <c r="CZ8" s="626">
        <v>9.6999999999999993</v>
      </c>
      <c r="DA8" s="626"/>
      <c r="DB8" s="626"/>
      <c r="DC8" s="626"/>
      <c r="DD8" s="632" t="s">
        <v>122</v>
      </c>
      <c r="DE8" s="624"/>
      <c r="DF8" s="624"/>
      <c r="DG8" s="624"/>
      <c r="DH8" s="624"/>
      <c r="DI8" s="624"/>
      <c r="DJ8" s="624"/>
      <c r="DK8" s="624"/>
      <c r="DL8" s="624"/>
      <c r="DM8" s="624"/>
      <c r="DN8" s="624"/>
      <c r="DO8" s="624"/>
      <c r="DP8" s="625"/>
      <c r="DQ8" s="632">
        <v>415046</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1987</v>
      </c>
      <c r="S9" s="624"/>
      <c r="T9" s="624"/>
      <c r="U9" s="624"/>
      <c r="V9" s="624"/>
      <c r="W9" s="624"/>
      <c r="X9" s="624"/>
      <c r="Y9" s="625"/>
      <c r="Z9" s="626">
        <v>0</v>
      </c>
      <c r="AA9" s="626"/>
      <c r="AB9" s="626"/>
      <c r="AC9" s="626"/>
      <c r="AD9" s="627">
        <v>1987</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116468</v>
      </c>
      <c r="BH9" s="624"/>
      <c r="BI9" s="624"/>
      <c r="BJ9" s="624"/>
      <c r="BK9" s="624"/>
      <c r="BL9" s="624"/>
      <c r="BM9" s="624"/>
      <c r="BN9" s="625"/>
      <c r="BO9" s="626">
        <v>50.6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541067</v>
      </c>
      <c r="CS9" s="624"/>
      <c r="CT9" s="624"/>
      <c r="CU9" s="624"/>
      <c r="CV9" s="624"/>
      <c r="CW9" s="624"/>
      <c r="CX9" s="624"/>
      <c r="CY9" s="625"/>
      <c r="CZ9" s="626">
        <v>10</v>
      </c>
      <c r="DA9" s="626"/>
      <c r="DB9" s="626"/>
      <c r="DC9" s="626"/>
      <c r="DD9" s="632">
        <v>9592</v>
      </c>
      <c r="DE9" s="624"/>
      <c r="DF9" s="624"/>
      <c r="DG9" s="624"/>
      <c r="DH9" s="624"/>
      <c r="DI9" s="624"/>
      <c r="DJ9" s="624"/>
      <c r="DK9" s="624"/>
      <c r="DL9" s="624"/>
      <c r="DM9" s="624"/>
      <c r="DN9" s="624"/>
      <c r="DO9" s="624"/>
      <c r="DP9" s="625"/>
      <c r="DQ9" s="632">
        <v>448154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6673</v>
      </c>
      <c r="BH10" s="624"/>
      <c r="BI10" s="624"/>
      <c r="BJ10" s="624"/>
      <c r="BK10" s="624"/>
      <c r="BL10" s="624"/>
      <c r="BM10" s="624"/>
      <c r="BN10" s="625"/>
      <c r="BO10" s="626">
        <v>2.9</v>
      </c>
      <c r="BP10" s="626"/>
      <c r="BQ10" s="626"/>
      <c r="BR10" s="626"/>
      <c r="BS10" s="627">
        <v>1112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55369</v>
      </c>
      <c r="S11" s="624"/>
      <c r="T11" s="624"/>
      <c r="U11" s="624"/>
      <c r="V11" s="624"/>
      <c r="W11" s="624"/>
      <c r="X11" s="624"/>
      <c r="Y11" s="625"/>
      <c r="Z11" s="628">
        <v>1</v>
      </c>
      <c r="AA11" s="629"/>
      <c r="AB11" s="629"/>
      <c r="AC11" s="635"/>
      <c r="AD11" s="632">
        <v>55369</v>
      </c>
      <c r="AE11" s="624"/>
      <c r="AF11" s="624"/>
      <c r="AG11" s="624"/>
      <c r="AH11" s="624"/>
      <c r="AI11" s="624"/>
      <c r="AJ11" s="624"/>
      <c r="AK11" s="625"/>
      <c r="AL11" s="628">
        <v>2.2999999999999998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11447</v>
      </c>
      <c r="BH11" s="624"/>
      <c r="BI11" s="624"/>
      <c r="BJ11" s="624"/>
      <c r="BK11" s="624"/>
      <c r="BL11" s="624"/>
      <c r="BM11" s="624"/>
      <c r="BN11" s="625"/>
      <c r="BO11" s="626">
        <v>5</v>
      </c>
      <c r="BP11" s="626"/>
      <c r="BQ11" s="626"/>
      <c r="BR11" s="626"/>
      <c r="BS11" s="627">
        <v>3271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276334</v>
      </c>
      <c r="CS11" s="624"/>
      <c r="CT11" s="624"/>
      <c r="CU11" s="624"/>
      <c r="CV11" s="624"/>
      <c r="CW11" s="624"/>
      <c r="CX11" s="624"/>
      <c r="CY11" s="625"/>
      <c r="CZ11" s="626">
        <v>5.0999999999999996</v>
      </c>
      <c r="DA11" s="626"/>
      <c r="DB11" s="626"/>
      <c r="DC11" s="626"/>
      <c r="DD11" s="632">
        <v>159916</v>
      </c>
      <c r="DE11" s="624"/>
      <c r="DF11" s="624"/>
      <c r="DG11" s="624"/>
      <c r="DH11" s="624"/>
      <c r="DI11" s="624"/>
      <c r="DJ11" s="624"/>
      <c r="DK11" s="624"/>
      <c r="DL11" s="624"/>
      <c r="DM11" s="624"/>
      <c r="DN11" s="624"/>
      <c r="DO11" s="624"/>
      <c r="DP11" s="625"/>
      <c r="DQ11" s="632">
        <v>79262</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56177</v>
      </c>
      <c r="BH12" s="624"/>
      <c r="BI12" s="624"/>
      <c r="BJ12" s="624"/>
      <c r="BK12" s="624"/>
      <c r="BL12" s="624"/>
      <c r="BM12" s="624"/>
      <c r="BN12" s="625"/>
      <c r="BO12" s="626">
        <v>24.4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232987</v>
      </c>
      <c r="CS12" s="624"/>
      <c r="CT12" s="624"/>
      <c r="CU12" s="624"/>
      <c r="CV12" s="624"/>
      <c r="CW12" s="624"/>
      <c r="CX12" s="624"/>
      <c r="CY12" s="625"/>
      <c r="CZ12" s="626">
        <v>4.3</v>
      </c>
      <c r="DA12" s="626"/>
      <c r="DB12" s="626"/>
      <c r="DC12" s="626"/>
      <c r="DD12" s="632" t="s">
        <v>122</v>
      </c>
      <c r="DE12" s="624"/>
      <c r="DF12" s="624"/>
      <c r="DG12" s="624"/>
      <c r="DH12" s="624"/>
      <c r="DI12" s="624"/>
      <c r="DJ12" s="624"/>
      <c r="DK12" s="624"/>
      <c r="DL12" s="624"/>
      <c r="DM12" s="624"/>
      <c r="DN12" s="624"/>
      <c r="DO12" s="624"/>
      <c r="DP12" s="625"/>
      <c r="DQ12" s="632">
        <v>146333</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54734</v>
      </c>
      <c r="BH13" s="624"/>
      <c r="BI13" s="624"/>
      <c r="BJ13" s="624"/>
      <c r="BK13" s="624"/>
      <c r="BL13" s="624"/>
      <c r="BM13" s="624"/>
      <c r="BN13" s="625"/>
      <c r="BO13" s="626">
        <v>23.8</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487928</v>
      </c>
      <c r="CS13" s="624"/>
      <c r="CT13" s="624"/>
      <c r="CU13" s="624"/>
      <c r="CV13" s="624"/>
      <c r="CW13" s="624"/>
      <c r="CX13" s="624"/>
      <c r="CY13" s="625"/>
      <c r="CZ13" s="626">
        <v>9</v>
      </c>
      <c r="DA13" s="626"/>
      <c r="DB13" s="626"/>
      <c r="DC13" s="626"/>
      <c r="DD13" s="632">
        <v>233335</v>
      </c>
      <c r="DE13" s="624"/>
      <c r="DF13" s="624"/>
      <c r="DG13" s="624"/>
      <c r="DH13" s="624"/>
      <c r="DI13" s="624"/>
      <c r="DJ13" s="624"/>
      <c r="DK13" s="624"/>
      <c r="DL13" s="624"/>
      <c r="DM13" s="624"/>
      <c r="DN13" s="624"/>
      <c r="DO13" s="624"/>
      <c r="DP13" s="625"/>
      <c r="DQ13" s="632">
        <v>220539</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7911</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152936</v>
      </c>
      <c r="CS14" s="624"/>
      <c r="CT14" s="624"/>
      <c r="CU14" s="624"/>
      <c r="CV14" s="624"/>
      <c r="CW14" s="624"/>
      <c r="CX14" s="624"/>
      <c r="CY14" s="625"/>
      <c r="CZ14" s="626">
        <v>2.8</v>
      </c>
      <c r="DA14" s="626"/>
      <c r="DB14" s="626"/>
      <c r="DC14" s="626"/>
      <c r="DD14" s="632" t="s">
        <v>122</v>
      </c>
      <c r="DE14" s="624"/>
      <c r="DF14" s="624"/>
      <c r="DG14" s="624"/>
      <c r="DH14" s="624"/>
      <c r="DI14" s="624"/>
      <c r="DJ14" s="624"/>
      <c r="DK14" s="624"/>
      <c r="DL14" s="624"/>
      <c r="DM14" s="624"/>
      <c r="DN14" s="624"/>
      <c r="DO14" s="624"/>
      <c r="DP14" s="625"/>
      <c r="DQ14" s="632">
        <v>149936</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2404</v>
      </c>
      <c r="S15" s="624"/>
      <c r="T15" s="624"/>
      <c r="U15" s="624"/>
      <c r="V15" s="624"/>
      <c r="W15" s="624"/>
      <c r="X15" s="624"/>
      <c r="Y15" s="625"/>
      <c r="Z15" s="626">
        <v>0</v>
      </c>
      <c r="AA15" s="626"/>
      <c r="AB15" s="626"/>
      <c r="AC15" s="626"/>
      <c r="AD15" s="627">
        <v>2404</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20414</v>
      </c>
      <c r="BH15" s="624"/>
      <c r="BI15" s="624"/>
      <c r="BJ15" s="624"/>
      <c r="BK15" s="624"/>
      <c r="BL15" s="624"/>
      <c r="BM15" s="624"/>
      <c r="BN15" s="625"/>
      <c r="BO15" s="626">
        <v>8.9</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1566912</v>
      </c>
      <c r="CS15" s="624"/>
      <c r="CT15" s="624"/>
      <c r="CU15" s="624"/>
      <c r="CV15" s="624"/>
      <c r="CW15" s="624"/>
      <c r="CX15" s="624"/>
      <c r="CY15" s="625"/>
      <c r="CZ15" s="626">
        <v>28.9</v>
      </c>
      <c r="DA15" s="626"/>
      <c r="DB15" s="626"/>
      <c r="DC15" s="626"/>
      <c r="DD15" s="632">
        <v>1221952</v>
      </c>
      <c r="DE15" s="624"/>
      <c r="DF15" s="624"/>
      <c r="DG15" s="624"/>
      <c r="DH15" s="624"/>
      <c r="DI15" s="624"/>
      <c r="DJ15" s="624"/>
      <c r="DK15" s="624"/>
      <c r="DL15" s="624"/>
      <c r="DM15" s="624"/>
      <c r="DN15" s="624"/>
      <c r="DO15" s="624"/>
      <c r="DP15" s="625"/>
      <c r="DQ15" s="632">
        <v>390658</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4697</v>
      </c>
      <c r="S16" s="624"/>
      <c r="T16" s="624"/>
      <c r="U16" s="624"/>
      <c r="V16" s="624"/>
      <c r="W16" s="624"/>
      <c r="X16" s="624"/>
      <c r="Y16" s="625"/>
      <c r="Z16" s="626">
        <v>0.1</v>
      </c>
      <c r="AA16" s="626"/>
      <c r="AB16" s="626"/>
      <c r="AC16" s="626"/>
      <c r="AD16" s="627">
        <v>4697</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8729</v>
      </c>
      <c r="S17" s="624"/>
      <c r="T17" s="624"/>
      <c r="U17" s="624"/>
      <c r="V17" s="624"/>
      <c r="W17" s="624"/>
      <c r="X17" s="624"/>
      <c r="Y17" s="625"/>
      <c r="Z17" s="626">
        <v>0.2</v>
      </c>
      <c r="AA17" s="626"/>
      <c r="AB17" s="626"/>
      <c r="AC17" s="626"/>
      <c r="AD17" s="627">
        <v>8729</v>
      </c>
      <c r="AE17" s="627"/>
      <c r="AF17" s="627"/>
      <c r="AG17" s="627"/>
      <c r="AH17" s="627"/>
      <c r="AI17" s="627"/>
      <c r="AJ17" s="627"/>
      <c r="AK17" s="627"/>
      <c r="AL17" s="628">
        <v>0.4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584096</v>
      </c>
      <c r="CS17" s="624"/>
      <c r="CT17" s="624"/>
      <c r="CU17" s="624"/>
      <c r="CV17" s="624"/>
      <c r="CW17" s="624"/>
      <c r="CX17" s="624"/>
      <c r="CY17" s="625"/>
      <c r="CZ17" s="626">
        <v>10.8</v>
      </c>
      <c r="DA17" s="626"/>
      <c r="DB17" s="626"/>
      <c r="DC17" s="626"/>
      <c r="DD17" s="632" t="s">
        <v>122</v>
      </c>
      <c r="DE17" s="624"/>
      <c r="DF17" s="624"/>
      <c r="DG17" s="624"/>
      <c r="DH17" s="624"/>
      <c r="DI17" s="624"/>
      <c r="DJ17" s="624"/>
      <c r="DK17" s="624"/>
      <c r="DL17" s="624"/>
      <c r="DM17" s="624"/>
      <c r="DN17" s="624"/>
      <c r="DO17" s="624"/>
      <c r="DP17" s="625"/>
      <c r="DQ17" s="632">
        <v>573220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243</v>
      </c>
      <c r="S18" s="624"/>
      <c r="T18" s="624"/>
      <c r="U18" s="624"/>
      <c r="V18" s="624"/>
      <c r="W18" s="624"/>
      <c r="X18" s="624"/>
      <c r="Y18" s="625"/>
      <c r="Z18" s="626">
        <v>0</v>
      </c>
      <c r="AA18" s="626"/>
      <c r="AB18" s="626"/>
      <c r="AC18" s="626"/>
      <c r="AD18" s="627">
        <v>243</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8486</v>
      </c>
      <c r="S19" s="624"/>
      <c r="T19" s="624"/>
      <c r="U19" s="624"/>
      <c r="V19" s="624"/>
      <c r="W19" s="624"/>
      <c r="X19" s="624"/>
      <c r="Y19" s="625"/>
      <c r="Z19" s="626">
        <v>0.2</v>
      </c>
      <c r="AA19" s="626"/>
      <c r="AB19" s="626"/>
      <c r="AC19" s="626"/>
      <c r="AD19" s="627">
        <v>8486</v>
      </c>
      <c r="AE19" s="627"/>
      <c r="AF19" s="627"/>
      <c r="AG19" s="627"/>
      <c r="AH19" s="627"/>
      <c r="AI19" s="627"/>
      <c r="AJ19" s="627"/>
      <c r="AK19" s="627"/>
      <c r="AL19" s="628">
        <v>0.4</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8179</v>
      </c>
      <c r="BH19" s="624"/>
      <c r="BI19" s="624"/>
      <c r="BJ19" s="624"/>
      <c r="BK19" s="624"/>
      <c r="BL19" s="624"/>
      <c r="BM19" s="624"/>
      <c r="BN19" s="625"/>
      <c r="BO19" s="626">
        <v>3.6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8179</v>
      </c>
      <c r="BH20" s="624"/>
      <c r="BI20" s="624"/>
      <c r="BJ20" s="624"/>
      <c r="BK20" s="624"/>
      <c r="BL20" s="624"/>
      <c r="BM20" s="624"/>
      <c r="BN20" s="625"/>
      <c r="BO20" s="626">
        <v>3.6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5413418</v>
      </c>
      <c r="CS20" s="624"/>
      <c r="CT20" s="624"/>
      <c r="CU20" s="624"/>
      <c r="CV20" s="624"/>
      <c r="CW20" s="624"/>
      <c r="CX20" s="624"/>
      <c r="CY20" s="625"/>
      <c r="CZ20" s="626">
        <v>100</v>
      </c>
      <c r="DA20" s="626"/>
      <c r="DB20" s="626"/>
      <c r="DC20" s="626"/>
      <c r="DD20" s="632">
        <v>1686736</v>
      </c>
      <c r="DE20" s="624"/>
      <c r="DF20" s="624"/>
      <c r="DG20" s="624"/>
      <c r="DH20" s="624"/>
      <c r="DI20" s="624"/>
      <c r="DJ20" s="624"/>
      <c r="DK20" s="624"/>
      <c r="DL20" s="624"/>
      <c r="DM20" s="624"/>
      <c r="DN20" s="624"/>
      <c r="DO20" s="624"/>
      <c r="DP20" s="625"/>
      <c r="DQ20" s="632">
        <v>2924687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2304277</v>
      </c>
      <c r="S21" s="624"/>
      <c r="T21" s="624"/>
      <c r="U21" s="624"/>
      <c r="V21" s="624"/>
      <c r="W21" s="624"/>
      <c r="X21" s="624"/>
      <c r="Y21" s="625"/>
      <c r="Z21" s="626">
        <v>42.3</v>
      </c>
      <c r="AA21" s="626"/>
      <c r="AB21" s="626"/>
      <c r="AC21" s="626"/>
      <c r="AD21" s="627">
        <v>1987914</v>
      </c>
      <c r="AE21" s="627"/>
      <c r="AF21" s="627"/>
      <c r="AG21" s="627"/>
      <c r="AH21" s="627"/>
      <c r="AI21" s="627"/>
      <c r="AJ21" s="627"/>
      <c r="AK21" s="627"/>
      <c r="AL21" s="628">
        <v>84.3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8179</v>
      </c>
      <c r="BH21" s="624"/>
      <c r="BI21" s="624"/>
      <c r="BJ21" s="624"/>
      <c r="BK21" s="624"/>
      <c r="BL21" s="624"/>
      <c r="BM21" s="624"/>
      <c r="BN21" s="625"/>
      <c r="BO21" s="626">
        <v>3.6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1987914</v>
      </c>
      <c r="S22" s="624"/>
      <c r="T22" s="624"/>
      <c r="U22" s="624"/>
      <c r="V22" s="624"/>
      <c r="W22" s="624"/>
      <c r="X22" s="624"/>
      <c r="Y22" s="625"/>
      <c r="Z22" s="626">
        <v>36.5</v>
      </c>
      <c r="AA22" s="626"/>
      <c r="AB22" s="626"/>
      <c r="AC22" s="626"/>
      <c r="AD22" s="627">
        <v>1987914</v>
      </c>
      <c r="AE22" s="627"/>
      <c r="AF22" s="627"/>
      <c r="AG22" s="627"/>
      <c r="AH22" s="627"/>
      <c r="AI22" s="627"/>
      <c r="AJ22" s="627"/>
      <c r="AK22" s="627"/>
      <c r="AL22" s="628">
        <v>84.3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316363</v>
      </c>
      <c r="S23" s="624"/>
      <c r="T23" s="624"/>
      <c r="U23" s="624"/>
      <c r="V23" s="624"/>
      <c r="W23" s="624"/>
      <c r="X23" s="624"/>
      <c r="Y23" s="625"/>
      <c r="Z23" s="626">
        <v>5.8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1372103</v>
      </c>
      <c r="CS24" s="613"/>
      <c r="CT24" s="613"/>
      <c r="CU24" s="613"/>
      <c r="CV24" s="613"/>
      <c r="CW24" s="613"/>
      <c r="CX24" s="613"/>
      <c r="CY24" s="614"/>
      <c r="CZ24" s="617">
        <v>25.3</v>
      </c>
      <c r="DA24" s="618"/>
      <c r="DB24" s="618"/>
      <c r="DC24" s="634"/>
      <c r="DD24" s="655">
        <v>1249721</v>
      </c>
      <c r="DE24" s="613"/>
      <c r="DF24" s="613"/>
      <c r="DG24" s="613"/>
      <c r="DH24" s="613"/>
      <c r="DI24" s="613"/>
      <c r="DJ24" s="613"/>
      <c r="DK24" s="614"/>
      <c r="DL24" s="655">
        <v>1214081</v>
      </c>
      <c r="DM24" s="613"/>
      <c r="DN24" s="613"/>
      <c r="DO24" s="613"/>
      <c r="DP24" s="613"/>
      <c r="DQ24" s="613"/>
      <c r="DR24" s="613"/>
      <c r="DS24" s="613"/>
      <c r="DT24" s="613"/>
      <c r="DU24" s="613"/>
      <c r="DV24" s="614"/>
      <c r="DW24" s="617">
        <v>51.4</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2630588</v>
      </c>
      <c r="S25" s="624"/>
      <c r="T25" s="624"/>
      <c r="U25" s="624"/>
      <c r="V25" s="624"/>
      <c r="W25" s="624"/>
      <c r="X25" s="624"/>
      <c r="Y25" s="625"/>
      <c r="Z25" s="626">
        <v>48.3</v>
      </c>
      <c r="AA25" s="626"/>
      <c r="AB25" s="626"/>
      <c r="AC25" s="626"/>
      <c r="AD25" s="627">
        <v>2314225</v>
      </c>
      <c r="AE25" s="627"/>
      <c r="AF25" s="627"/>
      <c r="AG25" s="627"/>
      <c r="AH25" s="627"/>
      <c r="AI25" s="627"/>
      <c r="AJ25" s="627"/>
      <c r="AK25" s="627"/>
      <c r="AL25" s="628">
        <v>98.1</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678779</v>
      </c>
      <c r="CS25" s="656"/>
      <c r="CT25" s="656"/>
      <c r="CU25" s="656"/>
      <c r="CV25" s="656"/>
      <c r="CW25" s="656"/>
      <c r="CX25" s="656"/>
      <c r="CY25" s="657"/>
      <c r="CZ25" s="628">
        <v>12.5</v>
      </c>
      <c r="DA25" s="653"/>
      <c r="DB25" s="653"/>
      <c r="DC25" s="658"/>
      <c r="DD25" s="632">
        <v>636268</v>
      </c>
      <c r="DE25" s="656"/>
      <c r="DF25" s="656"/>
      <c r="DG25" s="656"/>
      <c r="DH25" s="656"/>
      <c r="DI25" s="656"/>
      <c r="DJ25" s="656"/>
      <c r="DK25" s="657"/>
      <c r="DL25" s="632">
        <v>619799</v>
      </c>
      <c r="DM25" s="656"/>
      <c r="DN25" s="656"/>
      <c r="DO25" s="656"/>
      <c r="DP25" s="656"/>
      <c r="DQ25" s="656"/>
      <c r="DR25" s="656"/>
      <c r="DS25" s="656"/>
      <c r="DT25" s="656"/>
      <c r="DU25" s="656"/>
      <c r="DV25" s="657"/>
      <c r="DW25" s="628">
        <v>26.2</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455339</v>
      </c>
      <c r="CS26" s="624"/>
      <c r="CT26" s="624"/>
      <c r="CU26" s="624"/>
      <c r="CV26" s="624"/>
      <c r="CW26" s="624"/>
      <c r="CX26" s="624"/>
      <c r="CY26" s="625"/>
      <c r="CZ26" s="628">
        <v>8.4</v>
      </c>
      <c r="DA26" s="653"/>
      <c r="DB26" s="653"/>
      <c r="DC26" s="658"/>
      <c r="DD26" s="632">
        <v>437533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17298</v>
      </c>
      <c r="S27" s="624"/>
      <c r="T27" s="624"/>
      <c r="U27" s="624"/>
      <c r="V27" s="624"/>
      <c r="W27" s="624"/>
      <c r="X27" s="624"/>
      <c r="Y27" s="625"/>
      <c r="Z27" s="626">
        <v>0.3</v>
      </c>
      <c r="AA27" s="626"/>
      <c r="AB27" s="626"/>
      <c r="AC27" s="626"/>
      <c r="AD27" s="627">
        <v>12901</v>
      </c>
      <c r="AE27" s="627"/>
      <c r="AF27" s="627"/>
      <c r="AG27" s="627"/>
      <c r="AH27" s="627"/>
      <c r="AI27" s="627"/>
      <c r="AJ27" s="627"/>
      <c r="AK27" s="627"/>
      <c r="AL27" s="628">
        <v>0.5</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230326</v>
      </c>
      <c r="BH27" s="624"/>
      <c r="BI27" s="624"/>
      <c r="BJ27" s="624"/>
      <c r="BK27" s="624"/>
      <c r="BL27" s="624"/>
      <c r="BM27" s="624"/>
      <c r="BN27" s="625"/>
      <c r="BO27" s="626">
        <v>100</v>
      </c>
      <c r="BP27" s="626"/>
      <c r="BQ27" s="626"/>
      <c r="BR27" s="626"/>
      <c r="BS27" s="627">
        <v>4383</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109228</v>
      </c>
      <c r="CS27" s="656"/>
      <c r="CT27" s="656"/>
      <c r="CU27" s="656"/>
      <c r="CV27" s="656"/>
      <c r="CW27" s="656"/>
      <c r="CX27" s="656"/>
      <c r="CY27" s="657"/>
      <c r="CZ27" s="628">
        <v>2</v>
      </c>
      <c r="DA27" s="653"/>
      <c r="DB27" s="653"/>
      <c r="DC27" s="658"/>
      <c r="DD27" s="632">
        <v>40233</v>
      </c>
      <c r="DE27" s="656"/>
      <c r="DF27" s="656"/>
      <c r="DG27" s="656"/>
      <c r="DH27" s="656"/>
      <c r="DI27" s="656"/>
      <c r="DJ27" s="656"/>
      <c r="DK27" s="657"/>
      <c r="DL27" s="632">
        <v>21062</v>
      </c>
      <c r="DM27" s="656"/>
      <c r="DN27" s="656"/>
      <c r="DO27" s="656"/>
      <c r="DP27" s="656"/>
      <c r="DQ27" s="656"/>
      <c r="DR27" s="656"/>
      <c r="DS27" s="656"/>
      <c r="DT27" s="656"/>
      <c r="DU27" s="656"/>
      <c r="DV27" s="657"/>
      <c r="DW27" s="628">
        <v>0.9</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92813</v>
      </c>
      <c r="S28" s="624"/>
      <c r="T28" s="624"/>
      <c r="U28" s="624"/>
      <c r="V28" s="624"/>
      <c r="W28" s="624"/>
      <c r="X28" s="624"/>
      <c r="Y28" s="625"/>
      <c r="Z28" s="626">
        <v>1.7</v>
      </c>
      <c r="AA28" s="626"/>
      <c r="AB28" s="626"/>
      <c r="AC28" s="626"/>
      <c r="AD28" s="627">
        <v>30256</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584096</v>
      </c>
      <c r="CS28" s="624"/>
      <c r="CT28" s="624"/>
      <c r="CU28" s="624"/>
      <c r="CV28" s="624"/>
      <c r="CW28" s="624"/>
      <c r="CX28" s="624"/>
      <c r="CY28" s="625"/>
      <c r="CZ28" s="628">
        <v>10.8</v>
      </c>
      <c r="DA28" s="653"/>
      <c r="DB28" s="653"/>
      <c r="DC28" s="658"/>
      <c r="DD28" s="632">
        <v>573220</v>
      </c>
      <c r="DE28" s="624"/>
      <c r="DF28" s="624"/>
      <c r="DG28" s="624"/>
      <c r="DH28" s="624"/>
      <c r="DI28" s="624"/>
      <c r="DJ28" s="624"/>
      <c r="DK28" s="625"/>
      <c r="DL28" s="632">
        <v>573220</v>
      </c>
      <c r="DM28" s="624"/>
      <c r="DN28" s="624"/>
      <c r="DO28" s="624"/>
      <c r="DP28" s="624"/>
      <c r="DQ28" s="624"/>
      <c r="DR28" s="624"/>
      <c r="DS28" s="624"/>
      <c r="DT28" s="624"/>
      <c r="DU28" s="624"/>
      <c r="DV28" s="625"/>
      <c r="DW28" s="628">
        <v>24.3</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3151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582717</v>
      </c>
      <c r="CS29" s="656"/>
      <c r="CT29" s="656"/>
      <c r="CU29" s="656"/>
      <c r="CV29" s="656"/>
      <c r="CW29" s="656"/>
      <c r="CX29" s="656"/>
      <c r="CY29" s="657"/>
      <c r="CZ29" s="628">
        <v>10.8</v>
      </c>
      <c r="DA29" s="653"/>
      <c r="DB29" s="653"/>
      <c r="DC29" s="658"/>
      <c r="DD29" s="632">
        <v>571841</v>
      </c>
      <c r="DE29" s="656"/>
      <c r="DF29" s="656"/>
      <c r="DG29" s="656"/>
      <c r="DH29" s="656"/>
      <c r="DI29" s="656"/>
      <c r="DJ29" s="656"/>
      <c r="DK29" s="657"/>
      <c r="DL29" s="632">
        <v>571841</v>
      </c>
      <c r="DM29" s="656"/>
      <c r="DN29" s="656"/>
      <c r="DO29" s="656"/>
      <c r="DP29" s="656"/>
      <c r="DQ29" s="656"/>
      <c r="DR29" s="656"/>
      <c r="DS29" s="656"/>
      <c r="DT29" s="656"/>
      <c r="DU29" s="656"/>
      <c r="DV29" s="657"/>
      <c r="DW29" s="628">
        <v>24.2</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419199</v>
      </c>
      <c r="S30" s="624"/>
      <c r="T30" s="624"/>
      <c r="U30" s="624"/>
      <c r="V30" s="624"/>
      <c r="W30" s="624"/>
      <c r="X30" s="624"/>
      <c r="Y30" s="625"/>
      <c r="Z30" s="626">
        <v>7.7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566009</v>
      </c>
      <c r="CS30" s="624"/>
      <c r="CT30" s="624"/>
      <c r="CU30" s="624"/>
      <c r="CV30" s="624"/>
      <c r="CW30" s="624"/>
      <c r="CX30" s="624"/>
      <c r="CY30" s="625"/>
      <c r="CZ30" s="628">
        <v>10.5</v>
      </c>
      <c r="DA30" s="653"/>
      <c r="DB30" s="653"/>
      <c r="DC30" s="658"/>
      <c r="DD30" s="632">
        <v>555607</v>
      </c>
      <c r="DE30" s="624"/>
      <c r="DF30" s="624"/>
      <c r="DG30" s="624"/>
      <c r="DH30" s="624"/>
      <c r="DI30" s="624"/>
      <c r="DJ30" s="624"/>
      <c r="DK30" s="625"/>
      <c r="DL30" s="632">
        <v>555607</v>
      </c>
      <c r="DM30" s="624"/>
      <c r="DN30" s="624"/>
      <c r="DO30" s="624"/>
      <c r="DP30" s="624"/>
      <c r="DQ30" s="624"/>
      <c r="DR30" s="624"/>
      <c r="DS30" s="624"/>
      <c r="DT30" s="624"/>
      <c r="DU30" s="624"/>
      <c r="DV30" s="625"/>
      <c r="DW30" s="628">
        <v>23.5</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98.9</v>
      </c>
      <c r="BH31" s="667"/>
      <c r="BI31" s="667"/>
      <c r="BJ31" s="667"/>
      <c r="BK31" s="667"/>
      <c r="BL31" s="667"/>
      <c r="BM31" s="618">
        <v>93</v>
      </c>
      <c r="BN31" s="667"/>
      <c r="BO31" s="667"/>
      <c r="BP31" s="667"/>
      <c r="BQ31" s="668"/>
      <c r="BR31" s="670">
        <v>98.9</v>
      </c>
      <c r="BS31" s="667"/>
      <c r="BT31" s="667"/>
      <c r="BU31" s="667"/>
      <c r="BV31" s="667"/>
      <c r="BW31" s="667"/>
      <c r="BX31" s="618">
        <v>92.7</v>
      </c>
      <c r="BY31" s="667"/>
      <c r="BZ31" s="667"/>
      <c r="CA31" s="667"/>
      <c r="CB31" s="668"/>
      <c r="CD31" s="663"/>
      <c r="CE31" s="664"/>
      <c r="CF31" s="620" t="s">
        <v>299</v>
      </c>
      <c r="CG31" s="621"/>
      <c r="CH31" s="621"/>
      <c r="CI31" s="621"/>
      <c r="CJ31" s="621"/>
      <c r="CK31" s="621"/>
      <c r="CL31" s="621"/>
      <c r="CM31" s="621"/>
      <c r="CN31" s="621"/>
      <c r="CO31" s="621"/>
      <c r="CP31" s="621"/>
      <c r="CQ31" s="622"/>
      <c r="CR31" s="623">
        <v>16708</v>
      </c>
      <c r="CS31" s="656"/>
      <c r="CT31" s="656"/>
      <c r="CU31" s="656"/>
      <c r="CV31" s="656"/>
      <c r="CW31" s="656"/>
      <c r="CX31" s="656"/>
      <c r="CY31" s="657"/>
      <c r="CZ31" s="628">
        <v>0.3</v>
      </c>
      <c r="DA31" s="653"/>
      <c r="DB31" s="653"/>
      <c r="DC31" s="658"/>
      <c r="DD31" s="632">
        <v>16234</v>
      </c>
      <c r="DE31" s="656"/>
      <c r="DF31" s="656"/>
      <c r="DG31" s="656"/>
      <c r="DH31" s="656"/>
      <c r="DI31" s="656"/>
      <c r="DJ31" s="656"/>
      <c r="DK31" s="657"/>
      <c r="DL31" s="632">
        <v>16234</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139704</v>
      </c>
      <c r="S32" s="624"/>
      <c r="T32" s="624"/>
      <c r="U32" s="624"/>
      <c r="V32" s="624"/>
      <c r="W32" s="624"/>
      <c r="X32" s="624"/>
      <c r="Y32" s="625"/>
      <c r="Z32" s="626">
        <v>2.6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98.4</v>
      </c>
      <c r="BH32" s="656"/>
      <c r="BI32" s="656"/>
      <c r="BJ32" s="656"/>
      <c r="BK32" s="656"/>
      <c r="BL32" s="656"/>
      <c r="BM32" s="629">
        <v>91.4</v>
      </c>
      <c r="BN32" s="656"/>
      <c r="BO32" s="656"/>
      <c r="BP32" s="656"/>
      <c r="BQ32" s="669"/>
      <c r="BR32" s="680">
        <v>98.8</v>
      </c>
      <c r="BS32" s="656"/>
      <c r="BT32" s="656"/>
      <c r="BU32" s="656"/>
      <c r="BV32" s="656"/>
      <c r="BW32" s="656"/>
      <c r="BX32" s="629">
        <v>91.1</v>
      </c>
      <c r="BY32" s="656"/>
      <c r="BZ32" s="656"/>
      <c r="CA32" s="656"/>
      <c r="CB32" s="669"/>
      <c r="CD32" s="665"/>
      <c r="CE32" s="666"/>
      <c r="CF32" s="620" t="s">
        <v>303</v>
      </c>
      <c r="CG32" s="621"/>
      <c r="CH32" s="621"/>
      <c r="CI32" s="621"/>
      <c r="CJ32" s="621"/>
      <c r="CK32" s="621"/>
      <c r="CL32" s="621"/>
      <c r="CM32" s="621"/>
      <c r="CN32" s="621"/>
      <c r="CO32" s="621"/>
      <c r="CP32" s="621"/>
      <c r="CQ32" s="622"/>
      <c r="CR32" s="623">
        <v>1379</v>
      </c>
      <c r="CS32" s="624"/>
      <c r="CT32" s="624"/>
      <c r="CU32" s="624"/>
      <c r="CV32" s="624"/>
      <c r="CW32" s="624"/>
      <c r="CX32" s="624"/>
      <c r="CY32" s="625"/>
      <c r="CZ32" s="628">
        <v>0</v>
      </c>
      <c r="DA32" s="653"/>
      <c r="DB32" s="653"/>
      <c r="DC32" s="658"/>
      <c r="DD32" s="632">
        <v>1379</v>
      </c>
      <c r="DE32" s="624"/>
      <c r="DF32" s="624"/>
      <c r="DG32" s="624"/>
      <c r="DH32" s="624"/>
      <c r="DI32" s="624"/>
      <c r="DJ32" s="624"/>
      <c r="DK32" s="625"/>
      <c r="DL32" s="632">
        <v>1379</v>
      </c>
      <c r="DM32" s="624"/>
      <c r="DN32" s="624"/>
      <c r="DO32" s="624"/>
      <c r="DP32" s="624"/>
      <c r="DQ32" s="624"/>
      <c r="DR32" s="624"/>
      <c r="DS32" s="624"/>
      <c r="DT32" s="624"/>
      <c r="DU32" s="624"/>
      <c r="DV32" s="625"/>
      <c r="DW32" s="628">
        <v>0.1</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16202</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99.5</v>
      </c>
      <c r="BH33" s="682"/>
      <c r="BI33" s="682"/>
      <c r="BJ33" s="682"/>
      <c r="BK33" s="682"/>
      <c r="BL33" s="682"/>
      <c r="BM33" s="683">
        <v>93.2</v>
      </c>
      <c r="BN33" s="682"/>
      <c r="BO33" s="682"/>
      <c r="BP33" s="682"/>
      <c r="BQ33" s="684"/>
      <c r="BR33" s="681">
        <v>98.5</v>
      </c>
      <c r="BS33" s="682"/>
      <c r="BT33" s="682"/>
      <c r="BU33" s="682"/>
      <c r="BV33" s="682"/>
      <c r="BW33" s="682"/>
      <c r="BX33" s="683">
        <v>92.4</v>
      </c>
      <c r="BY33" s="682"/>
      <c r="BZ33" s="682"/>
      <c r="CA33" s="682"/>
      <c r="CB33" s="684"/>
      <c r="CD33" s="620" t="s">
        <v>306</v>
      </c>
      <c r="CE33" s="621"/>
      <c r="CF33" s="621"/>
      <c r="CG33" s="621"/>
      <c r="CH33" s="621"/>
      <c r="CI33" s="621"/>
      <c r="CJ33" s="621"/>
      <c r="CK33" s="621"/>
      <c r="CL33" s="621"/>
      <c r="CM33" s="621"/>
      <c r="CN33" s="621"/>
      <c r="CO33" s="621"/>
      <c r="CP33" s="621"/>
      <c r="CQ33" s="622"/>
      <c r="CR33" s="623">
        <v>2354579</v>
      </c>
      <c r="CS33" s="656"/>
      <c r="CT33" s="656"/>
      <c r="CU33" s="656"/>
      <c r="CV33" s="656"/>
      <c r="CW33" s="656"/>
      <c r="CX33" s="656"/>
      <c r="CY33" s="657"/>
      <c r="CZ33" s="628">
        <v>43.5</v>
      </c>
      <c r="DA33" s="653"/>
      <c r="DB33" s="653"/>
      <c r="DC33" s="658"/>
      <c r="DD33" s="632">
        <v>1518344</v>
      </c>
      <c r="DE33" s="656"/>
      <c r="DF33" s="656"/>
      <c r="DG33" s="656"/>
      <c r="DH33" s="656"/>
      <c r="DI33" s="656"/>
      <c r="DJ33" s="656"/>
      <c r="DK33" s="657"/>
      <c r="DL33" s="632">
        <v>693819</v>
      </c>
      <c r="DM33" s="656"/>
      <c r="DN33" s="656"/>
      <c r="DO33" s="656"/>
      <c r="DP33" s="656"/>
      <c r="DQ33" s="656"/>
      <c r="DR33" s="656"/>
      <c r="DS33" s="656"/>
      <c r="DT33" s="656"/>
      <c r="DU33" s="656"/>
      <c r="DV33" s="657"/>
      <c r="DW33" s="628">
        <v>29.4</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333837</v>
      </c>
      <c r="S34" s="624"/>
      <c r="T34" s="624"/>
      <c r="U34" s="624"/>
      <c r="V34" s="624"/>
      <c r="W34" s="624"/>
      <c r="X34" s="624"/>
      <c r="Y34" s="625"/>
      <c r="Z34" s="626">
        <v>6.1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806129</v>
      </c>
      <c r="CS34" s="624"/>
      <c r="CT34" s="624"/>
      <c r="CU34" s="624"/>
      <c r="CV34" s="624"/>
      <c r="CW34" s="624"/>
      <c r="CX34" s="624"/>
      <c r="CY34" s="625"/>
      <c r="CZ34" s="628">
        <v>14.9</v>
      </c>
      <c r="DA34" s="653"/>
      <c r="DB34" s="653"/>
      <c r="DC34" s="658"/>
      <c r="DD34" s="632">
        <v>389851</v>
      </c>
      <c r="DE34" s="624"/>
      <c r="DF34" s="624"/>
      <c r="DG34" s="624"/>
      <c r="DH34" s="624"/>
      <c r="DI34" s="624"/>
      <c r="DJ34" s="624"/>
      <c r="DK34" s="625"/>
      <c r="DL34" s="632">
        <v>339421</v>
      </c>
      <c r="DM34" s="624"/>
      <c r="DN34" s="624"/>
      <c r="DO34" s="624"/>
      <c r="DP34" s="624"/>
      <c r="DQ34" s="624"/>
      <c r="DR34" s="624"/>
      <c r="DS34" s="624"/>
      <c r="DT34" s="624"/>
      <c r="DU34" s="624"/>
      <c r="DV34" s="625"/>
      <c r="DW34" s="628">
        <v>14.4</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296225</v>
      </c>
      <c r="S35" s="624"/>
      <c r="T35" s="624"/>
      <c r="U35" s="624"/>
      <c r="V35" s="624"/>
      <c r="W35" s="624"/>
      <c r="X35" s="624"/>
      <c r="Y35" s="625"/>
      <c r="Z35" s="626">
        <v>5.4</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169390</v>
      </c>
      <c r="CS35" s="656"/>
      <c r="CT35" s="656"/>
      <c r="CU35" s="656"/>
      <c r="CV35" s="656"/>
      <c r="CW35" s="656"/>
      <c r="CX35" s="656"/>
      <c r="CY35" s="657"/>
      <c r="CZ35" s="628">
        <v>3.1</v>
      </c>
      <c r="DA35" s="653"/>
      <c r="DB35" s="653"/>
      <c r="DC35" s="658"/>
      <c r="DD35" s="632">
        <v>97363</v>
      </c>
      <c r="DE35" s="656"/>
      <c r="DF35" s="656"/>
      <c r="DG35" s="656"/>
      <c r="DH35" s="656"/>
      <c r="DI35" s="656"/>
      <c r="DJ35" s="656"/>
      <c r="DK35" s="657"/>
      <c r="DL35" s="632">
        <v>86011</v>
      </c>
      <c r="DM35" s="656"/>
      <c r="DN35" s="656"/>
      <c r="DO35" s="656"/>
      <c r="DP35" s="656"/>
      <c r="DQ35" s="656"/>
      <c r="DR35" s="656"/>
      <c r="DS35" s="656"/>
      <c r="DT35" s="656"/>
      <c r="DU35" s="656"/>
      <c r="DV35" s="657"/>
      <c r="DW35" s="628">
        <v>3.6</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160814</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586171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18835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914216</v>
      </c>
      <c r="CS36" s="624"/>
      <c r="CT36" s="624"/>
      <c r="CU36" s="624"/>
      <c r="CV36" s="624"/>
      <c r="CW36" s="624"/>
      <c r="CX36" s="624"/>
      <c r="CY36" s="625"/>
      <c r="CZ36" s="628">
        <v>16.899999999999999</v>
      </c>
      <c r="DA36" s="653"/>
      <c r="DB36" s="653"/>
      <c r="DC36" s="658"/>
      <c r="DD36" s="632">
        <v>796094</v>
      </c>
      <c r="DE36" s="624"/>
      <c r="DF36" s="624"/>
      <c r="DG36" s="624"/>
      <c r="DH36" s="624"/>
      <c r="DI36" s="624"/>
      <c r="DJ36" s="624"/>
      <c r="DK36" s="625"/>
      <c r="DL36" s="632">
        <v>216061</v>
      </c>
      <c r="DM36" s="624"/>
      <c r="DN36" s="624"/>
      <c r="DO36" s="624"/>
      <c r="DP36" s="624"/>
      <c r="DQ36" s="624"/>
      <c r="DR36" s="624"/>
      <c r="DS36" s="624"/>
      <c r="DT36" s="624"/>
      <c r="DU36" s="624"/>
      <c r="DV36" s="625"/>
      <c r="DW36" s="628">
        <v>9.1</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164102</v>
      </c>
      <c r="S37" s="624"/>
      <c r="T37" s="624"/>
      <c r="U37" s="624"/>
      <c r="V37" s="624"/>
      <c r="W37" s="624"/>
      <c r="X37" s="624"/>
      <c r="Y37" s="625"/>
      <c r="Z37" s="626">
        <v>3</v>
      </c>
      <c r="AA37" s="626"/>
      <c r="AB37" s="626"/>
      <c r="AC37" s="626"/>
      <c r="AD37" s="627">
        <v>1129</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190000</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18835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320100</v>
      </c>
      <c r="CS37" s="656"/>
      <c r="CT37" s="656"/>
      <c r="CU37" s="656"/>
      <c r="CV37" s="656"/>
      <c r="CW37" s="656"/>
      <c r="CX37" s="656"/>
      <c r="CY37" s="657"/>
      <c r="CZ37" s="628">
        <v>5.9</v>
      </c>
      <c r="DA37" s="653"/>
      <c r="DB37" s="653"/>
      <c r="DC37" s="658"/>
      <c r="DD37" s="632">
        <v>320100</v>
      </c>
      <c r="DE37" s="656"/>
      <c r="DF37" s="656"/>
      <c r="DG37" s="656"/>
      <c r="DH37" s="656"/>
      <c r="DI37" s="656"/>
      <c r="DJ37" s="656"/>
      <c r="DK37" s="657"/>
      <c r="DL37" s="632">
        <v>50883</v>
      </c>
      <c r="DM37" s="656"/>
      <c r="DN37" s="656"/>
      <c r="DO37" s="656"/>
      <c r="DP37" s="656"/>
      <c r="DQ37" s="656"/>
      <c r="DR37" s="656"/>
      <c r="DS37" s="656"/>
      <c r="DT37" s="656"/>
      <c r="DU37" s="656"/>
      <c r="DV37" s="657"/>
      <c r="DW37" s="628">
        <v>2.2000000000000002</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1167981</v>
      </c>
      <c r="S38" s="624"/>
      <c r="T38" s="624"/>
      <c r="U38" s="624"/>
      <c r="V38" s="624"/>
      <c r="W38" s="624"/>
      <c r="X38" s="624"/>
      <c r="Y38" s="625"/>
      <c r="Z38" s="626">
        <v>21.5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115878</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282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243088</v>
      </c>
      <c r="CS38" s="624"/>
      <c r="CT38" s="624"/>
      <c r="CU38" s="624"/>
      <c r="CV38" s="624"/>
      <c r="CW38" s="624"/>
      <c r="CX38" s="624"/>
      <c r="CY38" s="625"/>
      <c r="CZ38" s="628">
        <v>4.5</v>
      </c>
      <c r="DA38" s="653"/>
      <c r="DB38" s="653"/>
      <c r="DC38" s="658"/>
      <c r="DD38" s="632">
        <v>225322</v>
      </c>
      <c r="DE38" s="624"/>
      <c r="DF38" s="624"/>
      <c r="DG38" s="624"/>
      <c r="DH38" s="624"/>
      <c r="DI38" s="624"/>
      <c r="DJ38" s="624"/>
      <c r="DK38" s="625"/>
      <c r="DL38" s="632">
        <v>52326</v>
      </c>
      <c r="DM38" s="624"/>
      <c r="DN38" s="624"/>
      <c r="DO38" s="624"/>
      <c r="DP38" s="624"/>
      <c r="DQ38" s="624"/>
      <c r="DR38" s="624"/>
      <c r="DS38" s="624"/>
      <c r="DT38" s="624"/>
      <c r="DU38" s="624"/>
      <c r="DV38" s="625"/>
      <c r="DW38" s="628">
        <v>2.2000000000000002</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97000</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432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187556</v>
      </c>
      <c r="CS39" s="656"/>
      <c r="CT39" s="656"/>
      <c r="CU39" s="656"/>
      <c r="CV39" s="656"/>
      <c r="CW39" s="656"/>
      <c r="CX39" s="656"/>
      <c r="CY39" s="657"/>
      <c r="CZ39" s="628">
        <v>3.5</v>
      </c>
      <c r="DA39" s="653"/>
      <c r="DB39" s="653"/>
      <c r="DC39" s="658"/>
      <c r="DD39" s="632">
        <v>9714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3681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37205</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176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34200</v>
      </c>
      <c r="CS40" s="624"/>
      <c r="CT40" s="624"/>
      <c r="CU40" s="624"/>
      <c r="CV40" s="624"/>
      <c r="CW40" s="624"/>
      <c r="CX40" s="624"/>
      <c r="CY40" s="625"/>
      <c r="CZ40" s="628">
        <v>0.6</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5441914</v>
      </c>
      <c r="S41" s="696"/>
      <c r="T41" s="696"/>
      <c r="U41" s="696"/>
      <c r="V41" s="696"/>
      <c r="W41" s="696"/>
      <c r="X41" s="696"/>
      <c r="Y41" s="700"/>
      <c r="Z41" s="701">
        <v>100</v>
      </c>
      <c r="AA41" s="701"/>
      <c r="AB41" s="701"/>
      <c r="AC41" s="701"/>
      <c r="AD41" s="702">
        <v>2358511</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19787</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v>4</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126301</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322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1686736</v>
      </c>
      <c r="CS42" s="656"/>
      <c r="CT42" s="656"/>
      <c r="CU42" s="656"/>
      <c r="CV42" s="656"/>
      <c r="CW42" s="656"/>
      <c r="CX42" s="656"/>
      <c r="CY42" s="657"/>
      <c r="CZ42" s="628">
        <v>31.2</v>
      </c>
      <c r="DA42" s="653"/>
      <c r="DB42" s="653"/>
      <c r="DC42" s="658"/>
      <c r="DD42" s="632">
        <v>156622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1686736</v>
      </c>
      <c r="CS44" s="624"/>
      <c r="CT44" s="624"/>
      <c r="CU44" s="624"/>
      <c r="CV44" s="624"/>
      <c r="CW44" s="624"/>
      <c r="CX44" s="624"/>
      <c r="CY44" s="625"/>
      <c r="CZ44" s="628">
        <v>31.2</v>
      </c>
      <c r="DA44" s="629"/>
      <c r="DB44" s="629"/>
      <c r="DC44" s="635"/>
      <c r="DD44" s="632">
        <v>156622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1463227</v>
      </c>
      <c r="CS45" s="656"/>
      <c r="CT45" s="656"/>
      <c r="CU45" s="656"/>
      <c r="CV45" s="656"/>
      <c r="CW45" s="656"/>
      <c r="CX45" s="656"/>
      <c r="CY45" s="657"/>
      <c r="CZ45" s="628">
        <v>27</v>
      </c>
      <c r="DA45" s="653"/>
      <c r="DB45" s="653"/>
      <c r="DC45" s="658"/>
      <c r="DD45" s="632">
        <v>64767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162352</v>
      </c>
      <c r="CS46" s="624"/>
      <c r="CT46" s="624"/>
      <c r="CU46" s="624"/>
      <c r="CV46" s="624"/>
      <c r="CW46" s="624"/>
      <c r="CX46" s="624"/>
      <c r="CY46" s="625"/>
      <c r="CZ46" s="628">
        <v>3</v>
      </c>
      <c r="DA46" s="629"/>
      <c r="DB46" s="629"/>
      <c r="DC46" s="635"/>
      <c r="DD46" s="632">
        <v>91753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5413418</v>
      </c>
      <c r="CS49" s="682"/>
      <c r="CT49" s="682"/>
      <c r="CU49" s="682"/>
      <c r="CV49" s="682"/>
      <c r="CW49" s="682"/>
      <c r="CX49" s="682"/>
      <c r="CY49" s="711"/>
      <c r="CZ49" s="703">
        <v>100</v>
      </c>
      <c r="DA49" s="712"/>
      <c r="DB49" s="712"/>
      <c r="DC49" s="713"/>
      <c r="DD49" s="714">
        <v>2924687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8puEpRcXgF/PvCyrW8ZoJnUAZLbjRViNlhPoi8ZtNZTkyvDVntz0sCK/qL7ppS65XFmZWUjRxJAprgmOlNRyQ==" saltValue="GDkArPoJ52kN8IkdSEZV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B72" sqref="B72:P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5429</v>
      </c>
      <c r="R7" s="753"/>
      <c r="S7" s="753"/>
      <c r="T7" s="753"/>
      <c r="U7" s="753"/>
      <c r="V7" s="753">
        <v>5400</v>
      </c>
      <c r="W7" s="753"/>
      <c r="X7" s="753"/>
      <c r="Y7" s="753"/>
      <c r="Z7" s="753"/>
      <c r="AA7" s="753">
        <v>29</v>
      </c>
      <c r="AB7" s="753"/>
      <c r="AC7" s="753"/>
      <c r="AD7" s="753"/>
      <c r="AE7" s="754"/>
      <c r="AF7" s="755">
        <v>26</v>
      </c>
      <c r="AG7" s="756"/>
      <c r="AH7" s="756"/>
      <c r="AI7" s="756"/>
      <c r="AJ7" s="757"/>
      <c r="AK7" s="758">
        <v>296</v>
      </c>
      <c r="AL7" s="759"/>
      <c r="AM7" s="759"/>
      <c r="AN7" s="759"/>
      <c r="AO7" s="759"/>
      <c r="AP7" s="759">
        <v>5543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26</v>
      </c>
      <c r="R8" s="784"/>
      <c r="S8" s="784"/>
      <c r="T8" s="784"/>
      <c r="U8" s="784"/>
      <c r="V8" s="784">
        <v>26</v>
      </c>
      <c r="W8" s="784"/>
      <c r="X8" s="784"/>
      <c r="Y8" s="784"/>
      <c r="Z8" s="784"/>
      <c r="AA8" s="784" t="s">
        <v>558</v>
      </c>
      <c r="AB8" s="784"/>
      <c r="AC8" s="784"/>
      <c r="AD8" s="784"/>
      <c r="AE8" s="785"/>
      <c r="AF8" s="786" t="s">
        <v>122</v>
      </c>
      <c r="AG8" s="787"/>
      <c r="AH8" s="787"/>
      <c r="AI8" s="787"/>
      <c r="AJ8" s="788"/>
      <c r="AK8" s="769" t="s">
        <v>558</v>
      </c>
      <c r="AL8" s="770"/>
      <c r="AM8" s="770"/>
      <c r="AN8" s="770"/>
      <c r="AO8" s="770"/>
      <c r="AP8" s="770" t="s">
        <v>558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5455</v>
      </c>
      <c r="R23" s="793"/>
      <c r="S23" s="793"/>
      <c r="T23" s="793"/>
      <c r="U23" s="793"/>
      <c r="V23" s="793">
        <v>5426</v>
      </c>
      <c r="W23" s="793"/>
      <c r="X23" s="793"/>
      <c r="Y23" s="793"/>
      <c r="Z23" s="793"/>
      <c r="AA23" s="793">
        <v>29</v>
      </c>
      <c r="AB23" s="793"/>
      <c r="AC23" s="793"/>
      <c r="AD23" s="793"/>
      <c r="AE23" s="794"/>
      <c r="AF23" s="795">
        <v>26</v>
      </c>
      <c r="AG23" s="793"/>
      <c r="AH23" s="793"/>
      <c r="AI23" s="793"/>
      <c r="AJ23" s="796"/>
      <c r="AK23" s="797"/>
      <c r="AL23" s="798"/>
      <c r="AM23" s="798"/>
      <c r="AN23" s="798"/>
      <c r="AO23" s="798"/>
      <c r="AP23" s="793">
        <v>5543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265</v>
      </c>
      <c r="R28" s="823"/>
      <c r="S28" s="823"/>
      <c r="T28" s="823"/>
      <c r="U28" s="823"/>
      <c r="V28" s="823">
        <v>247</v>
      </c>
      <c r="W28" s="823"/>
      <c r="X28" s="823"/>
      <c r="Y28" s="823"/>
      <c r="Z28" s="823"/>
      <c r="AA28" s="823">
        <v>19</v>
      </c>
      <c r="AB28" s="823"/>
      <c r="AC28" s="823"/>
      <c r="AD28" s="823"/>
      <c r="AE28" s="824"/>
      <c r="AF28" s="825">
        <v>19</v>
      </c>
      <c r="AG28" s="823"/>
      <c r="AH28" s="823"/>
      <c r="AI28" s="823"/>
      <c r="AJ28" s="826"/>
      <c r="AK28" s="827">
        <v>20</v>
      </c>
      <c r="AL28" s="827"/>
      <c r="AM28" s="827"/>
      <c r="AN28" s="827"/>
      <c r="AO28" s="827"/>
      <c r="AP28" s="827" t="s">
        <v>560</v>
      </c>
      <c r="AQ28" s="827"/>
      <c r="AR28" s="827"/>
      <c r="AS28" s="827"/>
      <c r="AT28" s="827"/>
      <c r="AU28" s="827" t="s">
        <v>560</v>
      </c>
      <c r="AV28" s="827"/>
      <c r="AW28" s="827"/>
      <c r="AX28" s="827"/>
      <c r="AY28" s="827"/>
      <c r="AZ28" s="827" t="s">
        <v>560</v>
      </c>
      <c r="BA28" s="827"/>
      <c r="BB28" s="827"/>
      <c r="BC28" s="827"/>
      <c r="BD28" s="827"/>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249</v>
      </c>
      <c r="R29" s="784"/>
      <c r="S29" s="784"/>
      <c r="T29" s="784"/>
      <c r="U29" s="784"/>
      <c r="V29" s="784">
        <v>237</v>
      </c>
      <c r="W29" s="784"/>
      <c r="X29" s="784"/>
      <c r="Y29" s="784"/>
      <c r="Z29" s="784"/>
      <c r="AA29" s="784">
        <v>12</v>
      </c>
      <c r="AB29" s="784"/>
      <c r="AC29" s="784"/>
      <c r="AD29" s="784"/>
      <c r="AE29" s="785"/>
      <c r="AF29" s="786">
        <v>12</v>
      </c>
      <c r="AG29" s="787"/>
      <c r="AH29" s="787"/>
      <c r="AI29" s="787"/>
      <c r="AJ29" s="788"/>
      <c r="AK29" s="828">
        <v>34</v>
      </c>
      <c r="AL29" s="828"/>
      <c r="AM29" s="828"/>
      <c r="AN29" s="828"/>
      <c r="AO29" s="828"/>
      <c r="AP29" s="828" t="s">
        <v>560</v>
      </c>
      <c r="AQ29" s="828"/>
      <c r="AR29" s="828"/>
      <c r="AS29" s="828"/>
      <c r="AT29" s="828"/>
      <c r="AU29" s="828" t="s">
        <v>560</v>
      </c>
      <c r="AV29" s="828"/>
      <c r="AW29" s="828"/>
      <c r="AX29" s="828"/>
      <c r="AY29" s="828"/>
      <c r="AZ29" s="828" t="s">
        <v>560</v>
      </c>
      <c r="BA29" s="828"/>
      <c r="BB29" s="828"/>
      <c r="BC29" s="828"/>
      <c r="BD29" s="828"/>
      <c r="BE29" s="829"/>
      <c r="BF29" s="829"/>
      <c r="BG29" s="829"/>
      <c r="BH29" s="829"/>
      <c r="BI29" s="830"/>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60</v>
      </c>
      <c r="R30" s="784"/>
      <c r="S30" s="784"/>
      <c r="T30" s="784"/>
      <c r="U30" s="784"/>
      <c r="V30" s="784">
        <v>59</v>
      </c>
      <c r="W30" s="784"/>
      <c r="X30" s="784"/>
      <c r="Y30" s="784"/>
      <c r="Z30" s="784"/>
      <c r="AA30" s="784">
        <v>1</v>
      </c>
      <c r="AB30" s="784"/>
      <c r="AC30" s="784"/>
      <c r="AD30" s="784"/>
      <c r="AE30" s="785"/>
      <c r="AF30" s="786">
        <v>1</v>
      </c>
      <c r="AG30" s="787"/>
      <c r="AH30" s="787"/>
      <c r="AI30" s="787"/>
      <c r="AJ30" s="788"/>
      <c r="AK30" s="828">
        <v>13</v>
      </c>
      <c r="AL30" s="828"/>
      <c r="AM30" s="828"/>
      <c r="AN30" s="828"/>
      <c r="AO30" s="828"/>
      <c r="AP30" s="828" t="s">
        <v>560</v>
      </c>
      <c r="AQ30" s="828"/>
      <c r="AR30" s="828"/>
      <c r="AS30" s="828"/>
      <c r="AT30" s="828"/>
      <c r="AU30" s="828" t="s">
        <v>560</v>
      </c>
      <c r="AV30" s="828"/>
      <c r="AW30" s="828"/>
      <c r="AX30" s="828"/>
      <c r="AY30" s="828"/>
      <c r="AZ30" s="828" t="s">
        <v>560</v>
      </c>
      <c r="BA30" s="828"/>
      <c r="BB30" s="828"/>
      <c r="BC30" s="828"/>
      <c r="BD30" s="828"/>
      <c r="BE30" s="829"/>
      <c r="BF30" s="829"/>
      <c r="BG30" s="829"/>
      <c r="BH30" s="829"/>
      <c r="BI30" s="830"/>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260</v>
      </c>
      <c r="R31" s="784"/>
      <c r="S31" s="784"/>
      <c r="T31" s="784"/>
      <c r="U31" s="784"/>
      <c r="V31" s="784">
        <v>260</v>
      </c>
      <c r="W31" s="784"/>
      <c r="X31" s="784"/>
      <c r="Y31" s="784"/>
      <c r="Z31" s="784"/>
      <c r="AA31" s="784">
        <v>0</v>
      </c>
      <c r="AB31" s="784"/>
      <c r="AC31" s="784"/>
      <c r="AD31" s="784"/>
      <c r="AE31" s="785"/>
      <c r="AF31" s="786">
        <v>0</v>
      </c>
      <c r="AG31" s="787"/>
      <c r="AH31" s="787"/>
      <c r="AI31" s="787"/>
      <c r="AJ31" s="788"/>
      <c r="AK31" s="828">
        <v>97</v>
      </c>
      <c r="AL31" s="828"/>
      <c r="AM31" s="828"/>
      <c r="AN31" s="828"/>
      <c r="AO31" s="828"/>
      <c r="AP31" s="828" t="s">
        <v>560</v>
      </c>
      <c r="AQ31" s="828"/>
      <c r="AR31" s="828"/>
      <c r="AS31" s="828"/>
      <c r="AT31" s="828"/>
      <c r="AU31" s="828" t="s">
        <v>560</v>
      </c>
      <c r="AV31" s="828"/>
      <c r="AW31" s="828"/>
      <c r="AX31" s="828"/>
      <c r="AY31" s="828"/>
      <c r="AZ31" s="828" t="s">
        <v>560</v>
      </c>
      <c r="BA31" s="828"/>
      <c r="BB31" s="828"/>
      <c r="BC31" s="828"/>
      <c r="BD31" s="828"/>
      <c r="BE31" s="829"/>
      <c r="BF31" s="829"/>
      <c r="BG31" s="829"/>
      <c r="BH31" s="829"/>
      <c r="BI31" s="830"/>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28</v>
      </c>
      <c r="R32" s="784"/>
      <c r="S32" s="784"/>
      <c r="T32" s="784"/>
      <c r="U32" s="784"/>
      <c r="V32" s="784">
        <v>27</v>
      </c>
      <c r="W32" s="784"/>
      <c r="X32" s="784"/>
      <c r="Y32" s="784"/>
      <c r="Z32" s="784"/>
      <c r="AA32" s="784">
        <v>1</v>
      </c>
      <c r="AB32" s="784"/>
      <c r="AC32" s="784"/>
      <c r="AD32" s="784"/>
      <c r="AE32" s="785"/>
      <c r="AF32" s="786">
        <v>1</v>
      </c>
      <c r="AG32" s="787"/>
      <c r="AH32" s="787"/>
      <c r="AI32" s="787"/>
      <c r="AJ32" s="788"/>
      <c r="AK32" s="832">
        <v>20</v>
      </c>
      <c r="AL32" s="828"/>
      <c r="AM32" s="828"/>
      <c r="AN32" s="828"/>
      <c r="AO32" s="828"/>
      <c r="AP32" s="828" t="s">
        <v>560</v>
      </c>
      <c r="AQ32" s="828"/>
      <c r="AR32" s="828"/>
      <c r="AS32" s="828"/>
      <c r="AT32" s="828"/>
      <c r="AU32" s="828" t="s">
        <v>560</v>
      </c>
      <c r="AV32" s="828"/>
      <c r="AW32" s="828"/>
      <c r="AX32" s="828"/>
      <c r="AY32" s="828"/>
      <c r="AZ32" s="828" t="s">
        <v>560</v>
      </c>
      <c r="BA32" s="828"/>
      <c r="BB32" s="828"/>
      <c r="BC32" s="828"/>
      <c r="BD32" s="828"/>
      <c r="BE32" s="829"/>
      <c r="BF32" s="829"/>
      <c r="BG32" s="829"/>
      <c r="BH32" s="829"/>
      <c r="BI32" s="830"/>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131</v>
      </c>
      <c r="R33" s="784"/>
      <c r="S33" s="784"/>
      <c r="T33" s="784"/>
      <c r="U33" s="784"/>
      <c r="V33" s="784">
        <v>131</v>
      </c>
      <c r="W33" s="784"/>
      <c r="X33" s="784"/>
      <c r="Y33" s="784"/>
      <c r="Z33" s="784"/>
      <c r="AA33" s="784">
        <v>0</v>
      </c>
      <c r="AB33" s="784"/>
      <c r="AC33" s="784"/>
      <c r="AD33" s="784"/>
      <c r="AE33" s="785"/>
      <c r="AF33" s="786">
        <v>3</v>
      </c>
      <c r="AG33" s="787"/>
      <c r="AH33" s="787"/>
      <c r="AI33" s="787"/>
      <c r="AJ33" s="788"/>
      <c r="AK33" s="832">
        <v>37</v>
      </c>
      <c r="AL33" s="828"/>
      <c r="AM33" s="828"/>
      <c r="AN33" s="828"/>
      <c r="AO33" s="828"/>
      <c r="AP33" s="828">
        <v>514</v>
      </c>
      <c r="AQ33" s="828"/>
      <c r="AR33" s="828"/>
      <c r="AS33" s="828"/>
      <c r="AT33" s="828"/>
      <c r="AU33" s="828">
        <v>288</v>
      </c>
      <c r="AV33" s="828"/>
      <c r="AW33" s="828"/>
      <c r="AX33" s="828"/>
      <c r="AY33" s="828"/>
      <c r="AZ33" s="831" t="s">
        <v>558</v>
      </c>
      <c r="BA33" s="831"/>
      <c r="BB33" s="831"/>
      <c r="BC33" s="831"/>
      <c r="BD33" s="831"/>
      <c r="BE33" s="829" t="s">
        <v>394</v>
      </c>
      <c r="BF33" s="829"/>
      <c r="BG33" s="829"/>
      <c r="BH33" s="829"/>
      <c r="BI33" s="830"/>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145</v>
      </c>
      <c r="R34" s="784"/>
      <c r="S34" s="784"/>
      <c r="T34" s="784"/>
      <c r="U34" s="784"/>
      <c r="V34" s="784">
        <v>145</v>
      </c>
      <c r="W34" s="784"/>
      <c r="X34" s="784"/>
      <c r="Y34" s="784"/>
      <c r="Z34" s="784"/>
      <c r="AA34" s="784">
        <v>0</v>
      </c>
      <c r="AB34" s="784"/>
      <c r="AC34" s="784"/>
      <c r="AD34" s="784"/>
      <c r="AE34" s="785"/>
      <c r="AF34" s="786">
        <v>215</v>
      </c>
      <c r="AG34" s="787"/>
      <c r="AH34" s="787"/>
      <c r="AI34" s="787"/>
      <c r="AJ34" s="788"/>
      <c r="AK34" s="832" t="s">
        <v>558</v>
      </c>
      <c r="AL34" s="828"/>
      <c r="AM34" s="828"/>
      <c r="AN34" s="828"/>
      <c r="AO34" s="828"/>
      <c r="AP34" s="828" t="s">
        <v>558</v>
      </c>
      <c r="AQ34" s="828"/>
      <c r="AR34" s="828"/>
      <c r="AS34" s="828"/>
      <c r="AT34" s="828"/>
      <c r="AU34" s="828" t="s">
        <v>558</v>
      </c>
      <c r="AV34" s="828"/>
      <c r="AW34" s="828"/>
      <c r="AX34" s="828"/>
      <c r="AY34" s="828"/>
      <c r="AZ34" s="831" t="s">
        <v>558</v>
      </c>
      <c r="BA34" s="831"/>
      <c r="BB34" s="831"/>
      <c r="BC34" s="831"/>
      <c r="BD34" s="831"/>
      <c r="BE34" s="829" t="s">
        <v>394</v>
      </c>
      <c r="BF34" s="829"/>
      <c r="BG34" s="829"/>
      <c r="BH34" s="829"/>
      <c r="BI34" s="830"/>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f>157+70+3</f>
        <v>230</v>
      </c>
      <c r="R35" s="784"/>
      <c r="S35" s="784"/>
      <c r="T35" s="784"/>
      <c r="U35" s="784"/>
      <c r="V35" s="784">
        <f>157+70+3</f>
        <v>230</v>
      </c>
      <c r="W35" s="784"/>
      <c r="X35" s="784"/>
      <c r="Y35" s="784"/>
      <c r="Z35" s="784"/>
      <c r="AA35" s="784">
        <v>0</v>
      </c>
      <c r="AB35" s="784"/>
      <c r="AC35" s="784"/>
      <c r="AD35" s="784"/>
      <c r="AE35" s="785"/>
      <c r="AF35" s="786">
        <v>19</v>
      </c>
      <c r="AG35" s="787"/>
      <c r="AH35" s="787"/>
      <c r="AI35" s="787"/>
      <c r="AJ35" s="788"/>
      <c r="AK35" s="832">
        <v>116</v>
      </c>
      <c r="AL35" s="828"/>
      <c r="AM35" s="828"/>
      <c r="AN35" s="828"/>
      <c r="AO35" s="828"/>
      <c r="AP35" s="828">
        <v>1397</v>
      </c>
      <c r="AQ35" s="828"/>
      <c r="AR35" s="828"/>
      <c r="AS35" s="828"/>
      <c r="AT35" s="828"/>
      <c r="AU35" s="828">
        <v>911</v>
      </c>
      <c r="AV35" s="828"/>
      <c r="AW35" s="828"/>
      <c r="AX35" s="828"/>
      <c r="AY35" s="828"/>
      <c r="AZ35" s="831" t="s">
        <v>558</v>
      </c>
      <c r="BA35" s="831"/>
      <c r="BB35" s="831"/>
      <c r="BC35" s="831"/>
      <c r="BD35" s="831"/>
      <c r="BE35" s="829" t="s">
        <v>394</v>
      </c>
      <c r="BF35" s="829"/>
      <c r="BG35" s="829"/>
      <c r="BH35" s="829"/>
      <c r="BI35" s="830"/>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397</v>
      </c>
      <c r="C36" s="781"/>
      <c r="D36" s="781"/>
      <c r="E36" s="781"/>
      <c r="F36" s="781"/>
      <c r="G36" s="781"/>
      <c r="H36" s="781"/>
      <c r="I36" s="781"/>
      <c r="J36" s="781"/>
      <c r="K36" s="781"/>
      <c r="L36" s="781"/>
      <c r="M36" s="781"/>
      <c r="N36" s="781"/>
      <c r="O36" s="781"/>
      <c r="P36" s="782"/>
      <c r="Q36" s="783">
        <v>271</v>
      </c>
      <c r="R36" s="784"/>
      <c r="S36" s="784"/>
      <c r="T36" s="784"/>
      <c r="U36" s="784"/>
      <c r="V36" s="784">
        <v>267</v>
      </c>
      <c r="W36" s="784"/>
      <c r="X36" s="784"/>
      <c r="Y36" s="784"/>
      <c r="Z36" s="784"/>
      <c r="AA36" s="784">
        <v>4</v>
      </c>
      <c r="AB36" s="784"/>
      <c r="AC36" s="784"/>
      <c r="AD36" s="784"/>
      <c r="AE36" s="785"/>
      <c r="AF36" s="786" t="s">
        <v>122</v>
      </c>
      <c r="AG36" s="787"/>
      <c r="AH36" s="787"/>
      <c r="AI36" s="787"/>
      <c r="AJ36" s="788"/>
      <c r="AK36" s="832">
        <v>30</v>
      </c>
      <c r="AL36" s="828"/>
      <c r="AM36" s="828"/>
      <c r="AN36" s="828"/>
      <c r="AO36" s="828"/>
      <c r="AP36" s="828">
        <v>113</v>
      </c>
      <c r="AQ36" s="828"/>
      <c r="AR36" s="828"/>
      <c r="AS36" s="828"/>
      <c r="AT36" s="828"/>
      <c r="AU36" s="828">
        <v>13</v>
      </c>
      <c r="AV36" s="828"/>
      <c r="AW36" s="828"/>
      <c r="AX36" s="828"/>
      <c r="AY36" s="828"/>
      <c r="AZ36" s="831" t="s">
        <v>558</v>
      </c>
      <c r="BA36" s="831"/>
      <c r="BB36" s="831"/>
      <c r="BC36" s="831"/>
      <c r="BD36" s="831"/>
      <c r="BE36" s="829" t="s">
        <v>398</v>
      </c>
      <c r="BF36" s="829"/>
      <c r="BG36" s="829"/>
      <c r="BH36" s="829"/>
      <c r="BI36" s="830"/>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399</v>
      </c>
      <c r="C37" s="781"/>
      <c r="D37" s="781"/>
      <c r="E37" s="781"/>
      <c r="F37" s="781"/>
      <c r="G37" s="781"/>
      <c r="H37" s="781"/>
      <c r="I37" s="781"/>
      <c r="J37" s="781"/>
      <c r="K37" s="781"/>
      <c r="L37" s="781"/>
      <c r="M37" s="781"/>
      <c r="N37" s="781"/>
      <c r="O37" s="781"/>
      <c r="P37" s="782"/>
      <c r="Q37" s="783">
        <v>10</v>
      </c>
      <c r="R37" s="784"/>
      <c r="S37" s="784"/>
      <c r="T37" s="784"/>
      <c r="U37" s="784"/>
      <c r="V37" s="784">
        <v>10</v>
      </c>
      <c r="W37" s="784"/>
      <c r="X37" s="784"/>
      <c r="Y37" s="784"/>
      <c r="Z37" s="784"/>
      <c r="AA37" s="784">
        <v>0</v>
      </c>
      <c r="AB37" s="784"/>
      <c r="AC37" s="784"/>
      <c r="AD37" s="784"/>
      <c r="AE37" s="785"/>
      <c r="AF37" s="786">
        <v>0</v>
      </c>
      <c r="AG37" s="787"/>
      <c r="AH37" s="787"/>
      <c r="AI37" s="787"/>
      <c r="AJ37" s="788"/>
      <c r="AK37" s="832">
        <v>5</v>
      </c>
      <c r="AL37" s="828"/>
      <c r="AM37" s="828"/>
      <c r="AN37" s="828"/>
      <c r="AO37" s="828"/>
      <c r="AP37" s="828">
        <v>73</v>
      </c>
      <c r="AQ37" s="828"/>
      <c r="AR37" s="828"/>
      <c r="AS37" s="828"/>
      <c r="AT37" s="828"/>
      <c r="AU37" s="828">
        <v>35</v>
      </c>
      <c r="AV37" s="828"/>
      <c r="AW37" s="828"/>
      <c r="AX37" s="828"/>
      <c r="AY37" s="828"/>
      <c r="AZ37" s="831" t="s">
        <v>558</v>
      </c>
      <c r="BA37" s="831"/>
      <c r="BB37" s="831"/>
      <c r="BC37" s="831"/>
      <c r="BD37" s="831"/>
      <c r="BE37" s="829" t="s">
        <v>398</v>
      </c>
      <c r="BF37" s="829"/>
      <c r="BG37" s="829"/>
      <c r="BH37" s="829"/>
      <c r="BI37" s="830"/>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8"/>
      <c r="AM38" s="828"/>
      <c r="AN38" s="828"/>
      <c r="AO38" s="828"/>
      <c r="AP38" s="828"/>
      <c r="AQ38" s="828"/>
      <c r="AR38" s="828"/>
      <c r="AS38" s="828"/>
      <c r="AT38" s="828"/>
      <c r="AU38" s="828"/>
      <c r="AV38" s="828"/>
      <c r="AW38" s="828"/>
      <c r="AX38" s="828"/>
      <c r="AY38" s="828"/>
      <c r="AZ38" s="831"/>
      <c r="BA38" s="831"/>
      <c r="BB38" s="831"/>
      <c r="BC38" s="831"/>
      <c r="BD38" s="831"/>
      <c r="BE38" s="829"/>
      <c r="BF38" s="829"/>
      <c r="BG38" s="829"/>
      <c r="BH38" s="829"/>
      <c r="BI38" s="830"/>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8"/>
      <c r="AM39" s="828"/>
      <c r="AN39" s="828"/>
      <c r="AO39" s="828"/>
      <c r="AP39" s="828"/>
      <c r="AQ39" s="828"/>
      <c r="AR39" s="828"/>
      <c r="AS39" s="828"/>
      <c r="AT39" s="828"/>
      <c r="AU39" s="828"/>
      <c r="AV39" s="828"/>
      <c r="AW39" s="828"/>
      <c r="AX39" s="828"/>
      <c r="AY39" s="828"/>
      <c r="AZ39" s="831"/>
      <c r="BA39" s="831"/>
      <c r="BB39" s="831"/>
      <c r="BC39" s="831"/>
      <c r="BD39" s="831"/>
      <c r="BE39" s="829"/>
      <c r="BF39" s="829"/>
      <c r="BG39" s="829"/>
      <c r="BH39" s="829"/>
      <c r="BI39" s="830"/>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8"/>
      <c r="AM40" s="828"/>
      <c r="AN40" s="828"/>
      <c r="AO40" s="828"/>
      <c r="AP40" s="828"/>
      <c r="AQ40" s="828"/>
      <c r="AR40" s="828"/>
      <c r="AS40" s="828"/>
      <c r="AT40" s="828"/>
      <c r="AU40" s="828"/>
      <c r="AV40" s="828"/>
      <c r="AW40" s="828"/>
      <c r="AX40" s="828"/>
      <c r="AY40" s="828"/>
      <c r="AZ40" s="831"/>
      <c r="BA40" s="831"/>
      <c r="BB40" s="831"/>
      <c r="BC40" s="831"/>
      <c r="BD40" s="831"/>
      <c r="BE40" s="829"/>
      <c r="BF40" s="829"/>
      <c r="BG40" s="829"/>
      <c r="BH40" s="829"/>
      <c r="BI40" s="830"/>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8"/>
      <c r="AM41" s="828"/>
      <c r="AN41" s="828"/>
      <c r="AO41" s="828"/>
      <c r="AP41" s="828"/>
      <c r="AQ41" s="828"/>
      <c r="AR41" s="828"/>
      <c r="AS41" s="828"/>
      <c r="AT41" s="828"/>
      <c r="AU41" s="828"/>
      <c r="AV41" s="828"/>
      <c r="AW41" s="828"/>
      <c r="AX41" s="828"/>
      <c r="AY41" s="828"/>
      <c r="AZ41" s="831"/>
      <c r="BA41" s="831"/>
      <c r="BB41" s="831"/>
      <c r="BC41" s="831"/>
      <c r="BD41" s="831"/>
      <c r="BE41" s="829"/>
      <c r="BF41" s="829"/>
      <c r="BG41" s="829"/>
      <c r="BH41" s="829"/>
      <c r="BI41" s="830"/>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8"/>
      <c r="AM42" s="828"/>
      <c r="AN42" s="828"/>
      <c r="AO42" s="828"/>
      <c r="AP42" s="828"/>
      <c r="AQ42" s="828"/>
      <c r="AR42" s="828"/>
      <c r="AS42" s="828"/>
      <c r="AT42" s="828"/>
      <c r="AU42" s="828"/>
      <c r="AV42" s="828"/>
      <c r="AW42" s="828"/>
      <c r="AX42" s="828"/>
      <c r="AY42" s="828"/>
      <c r="AZ42" s="831"/>
      <c r="BA42" s="831"/>
      <c r="BB42" s="831"/>
      <c r="BC42" s="831"/>
      <c r="BD42" s="831"/>
      <c r="BE42" s="829"/>
      <c r="BF42" s="829"/>
      <c r="BG42" s="829"/>
      <c r="BH42" s="829"/>
      <c r="BI42" s="830"/>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8"/>
      <c r="AM43" s="828"/>
      <c r="AN43" s="828"/>
      <c r="AO43" s="828"/>
      <c r="AP43" s="828"/>
      <c r="AQ43" s="828"/>
      <c r="AR43" s="828"/>
      <c r="AS43" s="828"/>
      <c r="AT43" s="828"/>
      <c r="AU43" s="828"/>
      <c r="AV43" s="828"/>
      <c r="AW43" s="828"/>
      <c r="AX43" s="828"/>
      <c r="AY43" s="828"/>
      <c r="AZ43" s="831"/>
      <c r="BA43" s="831"/>
      <c r="BB43" s="831"/>
      <c r="BC43" s="831"/>
      <c r="BD43" s="831"/>
      <c r="BE43" s="829"/>
      <c r="BF43" s="829"/>
      <c r="BG43" s="829"/>
      <c r="BH43" s="829"/>
      <c r="BI43" s="830"/>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8"/>
      <c r="AM44" s="828"/>
      <c r="AN44" s="828"/>
      <c r="AO44" s="828"/>
      <c r="AP44" s="828"/>
      <c r="AQ44" s="828"/>
      <c r="AR44" s="828"/>
      <c r="AS44" s="828"/>
      <c r="AT44" s="828"/>
      <c r="AU44" s="828"/>
      <c r="AV44" s="828"/>
      <c r="AW44" s="828"/>
      <c r="AX44" s="828"/>
      <c r="AY44" s="828"/>
      <c r="AZ44" s="831"/>
      <c r="BA44" s="831"/>
      <c r="BB44" s="831"/>
      <c r="BC44" s="831"/>
      <c r="BD44" s="831"/>
      <c r="BE44" s="829"/>
      <c r="BF44" s="829"/>
      <c r="BG44" s="829"/>
      <c r="BH44" s="829"/>
      <c r="BI44" s="830"/>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8"/>
      <c r="AM45" s="828"/>
      <c r="AN45" s="828"/>
      <c r="AO45" s="828"/>
      <c r="AP45" s="828"/>
      <c r="AQ45" s="828"/>
      <c r="AR45" s="828"/>
      <c r="AS45" s="828"/>
      <c r="AT45" s="828"/>
      <c r="AU45" s="828"/>
      <c r="AV45" s="828"/>
      <c r="AW45" s="828"/>
      <c r="AX45" s="828"/>
      <c r="AY45" s="828"/>
      <c r="AZ45" s="831"/>
      <c r="BA45" s="831"/>
      <c r="BB45" s="831"/>
      <c r="BC45" s="831"/>
      <c r="BD45" s="831"/>
      <c r="BE45" s="829"/>
      <c r="BF45" s="829"/>
      <c r="BG45" s="829"/>
      <c r="BH45" s="829"/>
      <c r="BI45" s="830"/>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8"/>
      <c r="AM46" s="828"/>
      <c r="AN46" s="828"/>
      <c r="AO46" s="828"/>
      <c r="AP46" s="828"/>
      <c r="AQ46" s="828"/>
      <c r="AR46" s="828"/>
      <c r="AS46" s="828"/>
      <c r="AT46" s="828"/>
      <c r="AU46" s="828"/>
      <c r="AV46" s="828"/>
      <c r="AW46" s="828"/>
      <c r="AX46" s="828"/>
      <c r="AY46" s="828"/>
      <c r="AZ46" s="831"/>
      <c r="BA46" s="831"/>
      <c r="BB46" s="831"/>
      <c r="BC46" s="831"/>
      <c r="BD46" s="831"/>
      <c r="BE46" s="829"/>
      <c r="BF46" s="829"/>
      <c r="BG46" s="829"/>
      <c r="BH46" s="829"/>
      <c r="BI46" s="830"/>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8"/>
      <c r="AM47" s="828"/>
      <c r="AN47" s="828"/>
      <c r="AO47" s="828"/>
      <c r="AP47" s="828"/>
      <c r="AQ47" s="828"/>
      <c r="AR47" s="828"/>
      <c r="AS47" s="828"/>
      <c r="AT47" s="828"/>
      <c r="AU47" s="828"/>
      <c r="AV47" s="828"/>
      <c r="AW47" s="828"/>
      <c r="AX47" s="828"/>
      <c r="AY47" s="828"/>
      <c r="AZ47" s="831"/>
      <c r="BA47" s="831"/>
      <c r="BB47" s="831"/>
      <c r="BC47" s="831"/>
      <c r="BD47" s="831"/>
      <c r="BE47" s="829"/>
      <c r="BF47" s="829"/>
      <c r="BG47" s="829"/>
      <c r="BH47" s="829"/>
      <c r="BI47" s="830"/>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8"/>
      <c r="AM48" s="828"/>
      <c r="AN48" s="828"/>
      <c r="AO48" s="828"/>
      <c r="AP48" s="828"/>
      <c r="AQ48" s="828"/>
      <c r="AR48" s="828"/>
      <c r="AS48" s="828"/>
      <c r="AT48" s="828"/>
      <c r="AU48" s="828"/>
      <c r="AV48" s="828"/>
      <c r="AW48" s="828"/>
      <c r="AX48" s="828"/>
      <c r="AY48" s="828"/>
      <c r="AZ48" s="831"/>
      <c r="BA48" s="831"/>
      <c r="BB48" s="831"/>
      <c r="BC48" s="831"/>
      <c r="BD48" s="831"/>
      <c r="BE48" s="829"/>
      <c r="BF48" s="829"/>
      <c r="BG48" s="829"/>
      <c r="BH48" s="829"/>
      <c r="BI48" s="830"/>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8"/>
      <c r="AM49" s="828"/>
      <c r="AN49" s="828"/>
      <c r="AO49" s="828"/>
      <c r="AP49" s="828"/>
      <c r="AQ49" s="828"/>
      <c r="AR49" s="828"/>
      <c r="AS49" s="828"/>
      <c r="AT49" s="828"/>
      <c r="AU49" s="828"/>
      <c r="AV49" s="828"/>
      <c r="AW49" s="828"/>
      <c r="AX49" s="828"/>
      <c r="AY49" s="828"/>
      <c r="AZ49" s="831"/>
      <c r="BA49" s="831"/>
      <c r="BB49" s="831"/>
      <c r="BC49" s="831"/>
      <c r="BD49" s="831"/>
      <c r="BE49" s="829"/>
      <c r="BF49" s="829"/>
      <c r="BG49" s="829"/>
      <c r="BH49" s="829"/>
      <c r="BI49" s="830"/>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3"/>
      <c r="R50" s="834"/>
      <c r="S50" s="834"/>
      <c r="T50" s="834"/>
      <c r="U50" s="834"/>
      <c r="V50" s="834"/>
      <c r="W50" s="834"/>
      <c r="X50" s="834"/>
      <c r="Y50" s="834"/>
      <c r="Z50" s="834"/>
      <c r="AA50" s="834"/>
      <c r="AB50" s="834"/>
      <c r="AC50" s="834"/>
      <c r="AD50" s="834"/>
      <c r="AE50" s="835"/>
      <c r="AF50" s="786"/>
      <c r="AG50" s="787"/>
      <c r="AH50" s="787"/>
      <c r="AI50" s="787"/>
      <c r="AJ50" s="788"/>
      <c r="AK50" s="837"/>
      <c r="AL50" s="834"/>
      <c r="AM50" s="834"/>
      <c r="AN50" s="834"/>
      <c r="AO50" s="834"/>
      <c r="AP50" s="834"/>
      <c r="AQ50" s="834"/>
      <c r="AR50" s="834"/>
      <c r="AS50" s="834"/>
      <c r="AT50" s="834"/>
      <c r="AU50" s="834"/>
      <c r="AV50" s="834"/>
      <c r="AW50" s="834"/>
      <c r="AX50" s="834"/>
      <c r="AY50" s="834"/>
      <c r="AZ50" s="836"/>
      <c r="BA50" s="836"/>
      <c r="BB50" s="836"/>
      <c r="BC50" s="836"/>
      <c r="BD50" s="836"/>
      <c r="BE50" s="829"/>
      <c r="BF50" s="829"/>
      <c r="BG50" s="829"/>
      <c r="BH50" s="829"/>
      <c r="BI50" s="830"/>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3"/>
      <c r="R51" s="834"/>
      <c r="S51" s="834"/>
      <c r="T51" s="834"/>
      <c r="U51" s="834"/>
      <c r="V51" s="834"/>
      <c r="W51" s="834"/>
      <c r="X51" s="834"/>
      <c r="Y51" s="834"/>
      <c r="Z51" s="834"/>
      <c r="AA51" s="834"/>
      <c r="AB51" s="834"/>
      <c r="AC51" s="834"/>
      <c r="AD51" s="834"/>
      <c r="AE51" s="835"/>
      <c r="AF51" s="786"/>
      <c r="AG51" s="787"/>
      <c r="AH51" s="787"/>
      <c r="AI51" s="787"/>
      <c r="AJ51" s="788"/>
      <c r="AK51" s="837"/>
      <c r="AL51" s="834"/>
      <c r="AM51" s="834"/>
      <c r="AN51" s="834"/>
      <c r="AO51" s="834"/>
      <c r="AP51" s="834"/>
      <c r="AQ51" s="834"/>
      <c r="AR51" s="834"/>
      <c r="AS51" s="834"/>
      <c r="AT51" s="834"/>
      <c r="AU51" s="834"/>
      <c r="AV51" s="834"/>
      <c r="AW51" s="834"/>
      <c r="AX51" s="834"/>
      <c r="AY51" s="834"/>
      <c r="AZ51" s="836"/>
      <c r="BA51" s="836"/>
      <c r="BB51" s="836"/>
      <c r="BC51" s="836"/>
      <c r="BD51" s="836"/>
      <c r="BE51" s="829"/>
      <c r="BF51" s="829"/>
      <c r="BG51" s="829"/>
      <c r="BH51" s="829"/>
      <c r="BI51" s="830"/>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3"/>
      <c r="R52" s="834"/>
      <c r="S52" s="834"/>
      <c r="T52" s="834"/>
      <c r="U52" s="834"/>
      <c r="V52" s="834"/>
      <c r="W52" s="834"/>
      <c r="X52" s="834"/>
      <c r="Y52" s="834"/>
      <c r="Z52" s="834"/>
      <c r="AA52" s="834"/>
      <c r="AB52" s="834"/>
      <c r="AC52" s="834"/>
      <c r="AD52" s="834"/>
      <c r="AE52" s="835"/>
      <c r="AF52" s="786"/>
      <c r="AG52" s="787"/>
      <c r="AH52" s="787"/>
      <c r="AI52" s="787"/>
      <c r="AJ52" s="788"/>
      <c r="AK52" s="837"/>
      <c r="AL52" s="834"/>
      <c r="AM52" s="834"/>
      <c r="AN52" s="834"/>
      <c r="AO52" s="834"/>
      <c r="AP52" s="834"/>
      <c r="AQ52" s="834"/>
      <c r="AR52" s="834"/>
      <c r="AS52" s="834"/>
      <c r="AT52" s="834"/>
      <c r="AU52" s="834"/>
      <c r="AV52" s="834"/>
      <c r="AW52" s="834"/>
      <c r="AX52" s="834"/>
      <c r="AY52" s="834"/>
      <c r="AZ52" s="836"/>
      <c r="BA52" s="836"/>
      <c r="BB52" s="836"/>
      <c r="BC52" s="836"/>
      <c r="BD52" s="836"/>
      <c r="BE52" s="829"/>
      <c r="BF52" s="829"/>
      <c r="BG52" s="829"/>
      <c r="BH52" s="829"/>
      <c r="BI52" s="830"/>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3"/>
      <c r="R53" s="834"/>
      <c r="S53" s="834"/>
      <c r="T53" s="834"/>
      <c r="U53" s="834"/>
      <c r="V53" s="834"/>
      <c r="W53" s="834"/>
      <c r="X53" s="834"/>
      <c r="Y53" s="834"/>
      <c r="Z53" s="834"/>
      <c r="AA53" s="834"/>
      <c r="AB53" s="834"/>
      <c r="AC53" s="834"/>
      <c r="AD53" s="834"/>
      <c r="AE53" s="835"/>
      <c r="AF53" s="786"/>
      <c r="AG53" s="787"/>
      <c r="AH53" s="787"/>
      <c r="AI53" s="787"/>
      <c r="AJ53" s="788"/>
      <c r="AK53" s="837"/>
      <c r="AL53" s="834"/>
      <c r="AM53" s="834"/>
      <c r="AN53" s="834"/>
      <c r="AO53" s="834"/>
      <c r="AP53" s="834"/>
      <c r="AQ53" s="834"/>
      <c r="AR53" s="834"/>
      <c r="AS53" s="834"/>
      <c r="AT53" s="834"/>
      <c r="AU53" s="834"/>
      <c r="AV53" s="834"/>
      <c r="AW53" s="834"/>
      <c r="AX53" s="834"/>
      <c r="AY53" s="834"/>
      <c r="AZ53" s="836"/>
      <c r="BA53" s="836"/>
      <c r="BB53" s="836"/>
      <c r="BC53" s="836"/>
      <c r="BD53" s="836"/>
      <c r="BE53" s="829"/>
      <c r="BF53" s="829"/>
      <c r="BG53" s="829"/>
      <c r="BH53" s="829"/>
      <c r="BI53" s="830"/>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3"/>
      <c r="R54" s="834"/>
      <c r="S54" s="834"/>
      <c r="T54" s="834"/>
      <c r="U54" s="834"/>
      <c r="V54" s="834"/>
      <c r="W54" s="834"/>
      <c r="X54" s="834"/>
      <c r="Y54" s="834"/>
      <c r="Z54" s="834"/>
      <c r="AA54" s="834"/>
      <c r="AB54" s="834"/>
      <c r="AC54" s="834"/>
      <c r="AD54" s="834"/>
      <c r="AE54" s="835"/>
      <c r="AF54" s="786"/>
      <c r="AG54" s="787"/>
      <c r="AH54" s="787"/>
      <c r="AI54" s="787"/>
      <c r="AJ54" s="788"/>
      <c r="AK54" s="837"/>
      <c r="AL54" s="834"/>
      <c r="AM54" s="834"/>
      <c r="AN54" s="834"/>
      <c r="AO54" s="834"/>
      <c r="AP54" s="834"/>
      <c r="AQ54" s="834"/>
      <c r="AR54" s="834"/>
      <c r="AS54" s="834"/>
      <c r="AT54" s="834"/>
      <c r="AU54" s="834"/>
      <c r="AV54" s="834"/>
      <c r="AW54" s="834"/>
      <c r="AX54" s="834"/>
      <c r="AY54" s="834"/>
      <c r="AZ54" s="836"/>
      <c r="BA54" s="836"/>
      <c r="BB54" s="836"/>
      <c r="BC54" s="836"/>
      <c r="BD54" s="836"/>
      <c r="BE54" s="829"/>
      <c r="BF54" s="829"/>
      <c r="BG54" s="829"/>
      <c r="BH54" s="829"/>
      <c r="BI54" s="830"/>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3"/>
      <c r="R55" s="834"/>
      <c r="S55" s="834"/>
      <c r="T55" s="834"/>
      <c r="U55" s="834"/>
      <c r="V55" s="834"/>
      <c r="W55" s="834"/>
      <c r="X55" s="834"/>
      <c r="Y55" s="834"/>
      <c r="Z55" s="834"/>
      <c r="AA55" s="834"/>
      <c r="AB55" s="834"/>
      <c r="AC55" s="834"/>
      <c r="AD55" s="834"/>
      <c r="AE55" s="835"/>
      <c r="AF55" s="786"/>
      <c r="AG55" s="787"/>
      <c r="AH55" s="787"/>
      <c r="AI55" s="787"/>
      <c r="AJ55" s="788"/>
      <c r="AK55" s="837"/>
      <c r="AL55" s="834"/>
      <c r="AM55" s="834"/>
      <c r="AN55" s="834"/>
      <c r="AO55" s="834"/>
      <c r="AP55" s="834"/>
      <c r="AQ55" s="834"/>
      <c r="AR55" s="834"/>
      <c r="AS55" s="834"/>
      <c r="AT55" s="834"/>
      <c r="AU55" s="834"/>
      <c r="AV55" s="834"/>
      <c r="AW55" s="834"/>
      <c r="AX55" s="834"/>
      <c r="AY55" s="834"/>
      <c r="AZ55" s="836"/>
      <c r="BA55" s="836"/>
      <c r="BB55" s="836"/>
      <c r="BC55" s="836"/>
      <c r="BD55" s="836"/>
      <c r="BE55" s="829"/>
      <c r="BF55" s="829"/>
      <c r="BG55" s="829"/>
      <c r="BH55" s="829"/>
      <c r="BI55" s="830"/>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3"/>
      <c r="R56" s="834"/>
      <c r="S56" s="834"/>
      <c r="T56" s="834"/>
      <c r="U56" s="834"/>
      <c r="V56" s="834"/>
      <c r="W56" s="834"/>
      <c r="X56" s="834"/>
      <c r="Y56" s="834"/>
      <c r="Z56" s="834"/>
      <c r="AA56" s="834"/>
      <c r="AB56" s="834"/>
      <c r="AC56" s="834"/>
      <c r="AD56" s="834"/>
      <c r="AE56" s="835"/>
      <c r="AF56" s="786"/>
      <c r="AG56" s="787"/>
      <c r="AH56" s="787"/>
      <c r="AI56" s="787"/>
      <c r="AJ56" s="788"/>
      <c r="AK56" s="837"/>
      <c r="AL56" s="834"/>
      <c r="AM56" s="834"/>
      <c r="AN56" s="834"/>
      <c r="AO56" s="834"/>
      <c r="AP56" s="834"/>
      <c r="AQ56" s="834"/>
      <c r="AR56" s="834"/>
      <c r="AS56" s="834"/>
      <c r="AT56" s="834"/>
      <c r="AU56" s="834"/>
      <c r="AV56" s="834"/>
      <c r="AW56" s="834"/>
      <c r="AX56" s="834"/>
      <c r="AY56" s="834"/>
      <c r="AZ56" s="836"/>
      <c r="BA56" s="836"/>
      <c r="BB56" s="836"/>
      <c r="BC56" s="836"/>
      <c r="BD56" s="836"/>
      <c r="BE56" s="829"/>
      <c r="BF56" s="829"/>
      <c r="BG56" s="829"/>
      <c r="BH56" s="829"/>
      <c r="BI56" s="830"/>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3"/>
      <c r="R57" s="834"/>
      <c r="S57" s="834"/>
      <c r="T57" s="834"/>
      <c r="U57" s="834"/>
      <c r="V57" s="834"/>
      <c r="W57" s="834"/>
      <c r="X57" s="834"/>
      <c r="Y57" s="834"/>
      <c r="Z57" s="834"/>
      <c r="AA57" s="834"/>
      <c r="AB57" s="834"/>
      <c r="AC57" s="834"/>
      <c r="AD57" s="834"/>
      <c r="AE57" s="835"/>
      <c r="AF57" s="786"/>
      <c r="AG57" s="787"/>
      <c r="AH57" s="787"/>
      <c r="AI57" s="787"/>
      <c r="AJ57" s="788"/>
      <c r="AK57" s="837"/>
      <c r="AL57" s="834"/>
      <c r="AM57" s="834"/>
      <c r="AN57" s="834"/>
      <c r="AO57" s="834"/>
      <c r="AP57" s="834"/>
      <c r="AQ57" s="834"/>
      <c r="AR57" s="834"/>
      <c r="AS57" s="834"/>
      <c r="AT57" s="834"/>
      <c r="AU57" s="834"/>
      <c r="AV57" s="834"/>
      <c r="AW57" s="834"/>
      <c r="AX57" s="834"/>
      <c r="AY57" s="834"/>
      <c r="AZ57" s="836"/>
      <c r="BA57" s="836"/>
      <c r="BB57" s="836"/>
      <c r="BC57" s="836"/>
      <c r="BD57" s="836"/>
      <c r="BE57" s="829"/>
      <c r="BF57" s="829"/>
      <c r="BG57" s="829"/>
      <c r="BH57" s="829"/>
      <c r="BI57" s="830"/>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3"/>
      <c r="R58" s="834"/>
      <c r="S58" s="834"/>
      <c r="T58" s="834"/>
      <c r="U58" s="834"/>
      <c r="V58" s="834"/>
      <c r="W58" s="834"/>
      <c r="X58" s="834"/>
      <c r="Y58" s="834"/>
      <c r="Z58" s="834"/>
      <c r="AA58" s="834"/>
      <c r="AB58" s="834"/>
      <c r="AC58" s="834"/>
      <c r="AD58" s="834"/>
      <c r="AE58" s="835"/>
      <c r="AF58" s="786"/>
      <c r="AG58" s="787"/>
      <c r="AH58" s="787"/>
      <c r="AI58" s="787"/>
      <c r="AJ58" s="788"/>
      <c r="AK58" s="837"/>
      <c r="AL58" s="834"/>
      <c r="AM58" s="834"/>
      <c r="AN58" s="834"/>
      <c r="AO58" s="834"/>
      <c r="AP58" s="834"/>
      <c r="AQ58" s="834"/>
      <c r="AR58" s="834"/>
      <c r="AS58" s="834"/>
      <c r="AT58" s="834"/>
      <c r="AU58" s="834"/>
      <c r="AV58" s="834"/>
      <c r="AW58" s="834"/>
      <c r="AX58" s="834"/>
      <c r="AY58" s="834"/>
      <c r="AZ58" s="836"/>
      <c r="BA58" s="836"/>
      <c r="BB58" s="836"/>
      <c r="BC58" s="836"/>
      <c r="BD58" s="836"/>
      <c r="BE58" s="829"/>
      <c r="BF58" s="829"/>
      <c r="BG58" s="829"/>
      <c r="BH58" s="829"/>
      <c r="BI58" s="830"/>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3"/>
      <c r="R59" s="834"/>
      <c r="S59" s="834"/>
      <c r="T59" s="834"/>
      <c r="U59" s="834"/>
      <c r="V59" s="834"/>
      <c r="W59" s="834"/>
      <c r="X59" s="834"/>
      <c r="Y59" s="834"/>
      <c r="Z59" s="834"/>
      <c r="AA59" s="834"/>
      <c r="AB59" s="834"/>
      <c r="AC59" s="834"/>
      <c r="AD59" s="834"/>
      <c r="AE59" s="835"/>
      <c r="AF59" s="786"/>
      <c r="AG59" s="787"/>
      <c r="AH59" s="787"/>
      <c r="AI59" s="787"/>
      <c r="AJ59" s="788"/>
      <c r="AK59" s="837"/>
      <c r="AL59" s="834"/>
      <c r="AM59" s="834"/>
      <c r="AN59" s="834"/>
      <c r="AO59" s="834"/>
      <c r="AP59" s="834"/>
      <c r="AQ59" s="834"/>
      <c r="AR59" s="834"/>
      <c r="AS59" s="834"/>
      <c r="AT59" s="834"/>
      <c r="AU59" s="834"/>
      <c r="AV59" s="834"/>
      <c r="AW59" s="834"/>
      <c r="AX59" s="834"/>
      <c r="AY59" s="834"/>
      <c r="AZ59" s="836"/>
      <c r="BA59" s="836"/>
      <c r="BB59" s="836"/>
      <c r="BC59" s="836"/>
      <c r="BD59" s="836"/>
      <c r="BE59" s="829"/>
      <c r="BF59" s="829"/>
      <c r="BG59" s="829"/>
      <c r="BH59" s="829"/>
      <c r="BI59" s="830"/>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3"/>
      <c r="R60" s="834"/>
      <c r="S60" s="834"/>
      <c r="T60" s="834"/>
      <c r="U60" s="834"/>
      <c r="V60" s="834"/>
      <c r="W60" s="834"/>
      <c r="X60" s="834"/>
      <c r="Y60" s="834"/>
      <c r="Z60" s="834"/>
      <c r="AA60" s="834"/>
      <c r="AB60" s="834"/>
      <c r="AC60" s="834"/>
      <c r="AD60" s="834"/>
      <c r="AE60" s="835"/>
      <c r="AF60" s="786"/>
      <c r="AG60" s="787"/>
      <c r="AH60" s="787"/>
      <c r="AI60" s="787"/>
      <c r="AJ60" s="788"/>
      <c r="AK60" s="837"/>
      <c r="AL60" s="834"/>
      <c r="AM60" s="834"/>
      <c r="AN60" s="834"/>
      <c r="AO60" s="834"/>
      <c r="AP60" s="834"/>
      <c r="AQ60" s="834"/>
      <c r="AR60" s="834"/>
      <c r="AS60" s="834"/>
      <c r="AT60" s="834"/>
      <c r="AU60" s="834"/>
      <c r="AV60" s="834"/>
      <c r="AW60" s="834"/>
      <c r="AX60" s="834"/>
      <c r="AY60" s="834"/>
      <c r="AZ60" s="836"/>
      <c r="BA60" s="836"/>
      <c r="BB60" s="836"/>
      <c r="BC60" s="836"/>
      <c r="BD60" s="836"/>
      <c r="BE60" s="829"/>
      <c r="BF60" s="829"/>
      <c r="BG60" s="829"/>
      <c r="BH60" s="829"/>
      <c r="BI60" s="830"/>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3"/>
      <c r="R61" s="834"/>
      <c r="S61" s="834"/>
      <c r="T61" s="834"/>
      <c r="U61" s="834"/>
      <c r="V61" s="834"/>
      <c r="W61" s="834"/>
      <c r="X61" s="834"/>
      <c r="Y61" s="834"/>
      <c r="Z61" s="834"/>
      <c r="AA61" s="834"/>
      <c r="AB61" s="834"/>
      <c r="AC61" s="834"/>
      <c r="AD61" s="834"/>
      <c r="AE61" s="835"/>
      <c r="AF61" s="786"/>
      <c r="AG61" s="787"/>
      <c r="AH61" s="787"/>
      <c r="AI61" s="787"/>
      <c r="AJ61" s="788"/>
      <c r="AK61" s="837"/>
      <c r="AL61" s="834"/>
      <c r="AM61" s="834"/>
      <c r="AN61" s="834"/>
      <c r="AO61" s="834"/>
      <c r="AP61" s="834"/>
      <c r="AQ61" s="834"/>
      <c r="AR61" s="834"/>
      <c r="AS61" s="834"/>
      <c r="AT61" s="834"/>
      <c r="AU61" s="834"/>
      <c r="AV61" s="834"/>
      <c r="AW61" s="834"/>
      <c r="AX61" s="834"/>
      <c r="AY61" s="834"/>
      <c r="AZ61" s="836"/>
      <c r="BA61" s="836"/>
      <c r="BB61" s="836"/>
      <c r="BC61" s="836"/>
      <c r="BD61" s="836"/>
      <c r="BE61" s="829"/>
      <c r="BF61" s="829"/>
      <c r="BG61" s="829"/>
      <c r="BH61" s="829"/>
      <c r="BI61" s="830"/>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3"/>
      <c r="R62" s="834"/>
      <c r="S62" s="834"/>
      <c r="T62" s="834"/>
      <c r="U62" s="834"/>
      <c r="V62" s="834"/>
      <c r="W62" s="834"/>
      <c r="X62" s="834"/>
      <c r="Y62" s="834"/>
      <c r="Z62" s="834"/>
      <c r="AA62" s="834"/>
      <c r="AB62" s="834"/>
      <c r="AC62" s="834"/>
      <c r="AD62" s="834"/>
      <c r="AE62" s="835"/>
      <c r="AF62" s="786"/>
      <c r="AG62" s="787"/>
      <c r="AH62" s="787"/>
      <c r="AI62" s="787"/>
      <c r="AJ62" s="788"/>
      <c r="AK62" s="837"/>
      <c r="AL62" s="834"/>
      <c r="AM62" s="834"/>
      <c r="AN62" s="834"/>
      <c r="AO62" s="834"/>
      <c r="AP62" s="834"/>
      <c r="AQ62" s="834"/>
      <c r="AR62" s="834"/>
      <c r="AS62" s="834"/>
      <c r="AT62" s="834"/>
      <c r="AU62" s="834"/>
      <c r="AV62" s="834"/>
      <c r="AW62" s="834"/>
      <c r="AX62" s="834"/>
      <c r="AY62" s="834"/>
      <c r="AZ62" s="836"/>
      <c r="BA62" s="836"/>
      <c r="BB62" s="836"/>
      <c r="BC62" s="836"/>
      <c r="BD62" s="836"/>
      <c r="BE62" s="829"/>
      <c r="BF62" s="829"/>
      <c r="BG62" s="829"/>
      <c r="BH62" s="829"/>
      <c r="BI62" s="830"/>
      <c r="BJ62" s="845"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401</v>
      </c>
      <c r="C63" s="790"/>
      <c r="D63" s="790"/>
      <c r="E63" s="790"/>
      <c r="F63" s="790"/>
      <c r="G63" s="790"/>
      <c r="H63" s="790"/>
      <c r="I63" s="790"/>
      <c r="J63" s="790"/>
      <c r="K63" s="790"/>
      <c r="L63" s="790"/>
      <c r="M63" s="790"/>
      <c r="N63" s="790"/>
      <c r="O63" s="790"/>
      <c r="P63" s="791"/>
      <c r="Q63" s="838"/>
      <c r="R63" s="839"/>
      <c r="S63" s="839"/>
      <c r="T63" s="839"/>
      <c r="U63" s="839"/>
      <c r="V63" s="839"/>
      <c r="W63" s="839"/>
      <c r="X63" s="839"/>
      <c r="Y63" s="839"/>
      <c r="Z63" s="839"/>
      <c r="AA63" s="839"/>
      <c r="AB63" s="839"/>
      <c r="AC63" s="839"/>
      <c r="AD63" s="839"/>
      <c r="AE63" s="840"/>
      <c r="AF63" s="841">
        <v>270</v>
      </c>
      <c r="AG63" s="842"/>
      <c r="AH63" s="842"/>
      <c r="AI63" s="842"/>
      <c r="AJ63" s="843"/>
      <c r="AK63" s="844"/>
      <c r="AL63" s="839"/>
      <c r="AM63" s="839"/>
      <c r="AN63" s="839"/>
      <c r="AO63" s="839"/>
      <c r="AP63" s="842"/>
      <c r="AQ63" s="842"/>
      <c r="AR63" s="842"/>
      <c r="AS63" s="842"/>
      <c r="AT63" s="842"/>
      <c r="AU63" s="842"/>
      <c r="AV63" s="842"/>
      <c r="AW63" s="842"/>
      <c r="AX63" s="842"/>
      <c r="AY63" s="842"/>
      <c r="AZ63" s="846"/>
      <c r="BA63" s="846"/>
      <c r="BB63" s="846"/>
      <c r="BC63" s="846"/>
      <c r="BD63" s="846"/>
      <c r="BE63" s="847"/>
      <c r="BF63" s="847"/>
      <c r="BG63" s="847"/>
      <c r="BH63" s="847"/>
      <c r="BI63" s="848"/>
      <c r="BJ63" s="849" t="s">
        <v>122</v>
      </c>
      <c r="BK63" s="850"/>
      <c r="BL63" s="850"/>
      <c r="BM63" s="850"/>
      <c r="BN63" s="851"/>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2" t="s">
        <v>383</v>
      </c>
      <c r="AG66" s="815"/>
      <c r="AH66" s="815"/>
      <c r="AI66" s="815"/>
      <c r="AJ66" s="853"/>
      <c r="AK66" s="733" t="s">
        <v>384</v>
      </c>
      <c r="AL66" s="728"/>
      <c r="AM66" s="728"/>
      <c r="AN66" s="728"/>
      <c r="AO66" s="729"/>
      <c r="AP66" s="733" t="s">
        <v>385</v>
      </c>
      <c r="AQ66" s="734"/>
      <c r="AR66" s="734"/>
      <c r="AS66" s="734"/>
      <c r="AT66" s="735"/>
      <c r="AU66" s="733" t="s">
        <v>404</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4"/>
      <c r="AG67" s="818"/>
      <c r="AH67" s="818"/>
      <c r="AI67" s="818"/>
      <c r="AJ67" s="855"/>
      <c r="AK67" s="856"/>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8"/>
    </row>
    <row r="68" spans="1:131" ht="26.25" customHeight="1" thickTop="1" x14ac:dyDescent="0.15">
      <c r="A68" s="224">
        <v>1</v>
      </c>
      <c r="B68" s="867" t="s">
        <v>561</v>
      </c>
      <c r="C68" s="868"/>
      <c r="D68" s="868"/>
      <c r="E68" s="868"/>
      <c r="F68" s="868"/>
      <c r="G68" s="868"/>
      <c r="H68" s="868"/>
      <c r="I68" s="868"/>
      <c r="J68" s="868"/>
      <c r="K68" s="868"/>
      <c r="L68" s="868"/>
      <c r="M68" s="868"/>
      <c r="N68" s="868"/>
      <c r="O68" s="868"/>
      <c r="P68" s="869"/>
      <c r="Q68" s="870">
        <v>495</v>
      </c>
      <c r="R68" s="864"/>
      <c r="S68" s="864"/>
      <c r="T68" s="864"/>
      <c r="U68" s="864"/>
      <c r="V68" s="864">
        <v>483</v>
      </c>
      <c r="W68" s="864"/>
      <c r="X68" s="864"/>
      <c r="Y68" s="864"/>
      <c r="Z68" s="864"/>
      <c r="AA68" s="864">
        <v>12</v>
      </c>
      <c r="AB68" s="864"/>
      <c r="AC68" s="864"/>
      <c r="AD68" s="864"/>
      <c r="AE68" s="864"/>
      <c r="AF68" s="864">
        <v>12</v>
      </c>
      <c r="AG68" s="864"/>
      <c r="AH68" s="864"/>
      <c r="AI68" s="864"/>
      <c r="AJ68" s="864"/>
      <c r="AK68" s="864" t="s">
        <v>558</v>
      </c>
      <c r="AL68" s="864"/>
      <c r="AM68" s="864"/>
      <c r="AN68" s="864"/>
      <c r="AO68" s="864"/>
      <c r="AP68" s="864" t="s">
        <v>558</v>
      </c>
      <c r="AQ68" s="864"/>
      <c r="AR68" s="864"/>
      <c r="AS68" s="864"/>
      <c r="AT68" s="864"/>
      <c r="AU68" s="864" t="s">
        <v>558</v>
      </c>
      <c r="AV68" s="864"/>
      <c r="AW68" s="864"/>
      <c r="AX68" s="864"/>
      <c r="AY68" s="864"/>
      <c r="AZ68" s="865"/>
      <c r="BA68" s="865"/>
      <c r="BB68" s="865"/>
      <c r="BC68" s="865"/>
      <c r="BD68" s="866"/>
      <c r="BE68" s="229"/>
      <c r="BF68" s="229"/>
      <c r="BG68" s="229"/>
      <c r="BH68" s="229"/>
      <c r="BI68" s="229"/>
      <c r="BJ68" s="229"/>
      <c r="BK68" s="229"/>
      <c r="BL68" s="229"/>
      <c r="BM68" s="229"/>
      <c r="BN68" s="229"/>
      <c r="BO68" s="229"/>
      <c r="BP68" s="229"/>
      <c r="BQ68" s="226">
        <v>62</v>
      </c>
      <c r="BR68" s="231"/>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8"/>
    </row>
    <row r="69" spans="1:131" ht="26.25" customHeight="1" x14ac:dyDescent="0.15">
      <c r="A69" s="226">
        <v>2</v>
      </c>
      <c r="B69" s="871" t="s">
        <v>562</v>
      </c>
      <c r="C69" s="872"/>
      <c r="D69" s="872"/>
      <c r="E69" s="872"/>
      <c r="F69" s="872"/>
      <c r="G69" s="872"/>
      <c r="H69" s="872"/>
      <c r="I69" s="872"/>
      <c r="J69" s="872"/>
      <c r="K69" s="872"/>
      <c r="L69" s="872"/>
      <c r="M69" s="872"/>
      <c r="N69" s="872"/>
      <c r="O69" s="872"/>
      <c r="P69" s="873"/>
      <c r="Q69" s="874">
        <v>764</v>
      </c>
      <c r="R69" s="828"/>
      <c r="S69" s="828"/>
      <c r="T69" s="828"/>
      <c r="U69" s="828"/>
      <c r="V69" s="828">
        <v>981</v>
      </c>
      <c r="W69" s="828"/>
      <c r="X69" s="828"/>
      <c r="Y69" s="828"/>
      <c r="Z69" s="828"/>
      <c r="AA69" s="828">
        <v>-217</v>
      </c>
      <c r="AB69" s="828"/>
      <c r="AC69" s="828"/>
      <c r="AD69" s="828"/>
      <c r="AE69" s="828"/>
      <c r="AF69" s="828">
        <v>-13</v>
      </c>
      <c r="AG69" s="828"/>
      <c r="AH69" s="828"/>
      <c r="AI69" s="828"/>
      <c r="AJ69" s="828"/>
      <c r="AK69" s="828" t="s">
        <v>558</v>
      </c>
      <c r="AL69" s="828"/>
      <c r="AM69" s="828"/>
      <c r="AN69" s="828"/>
      <c r="AO69" s="828"/>
      <c r="AP69" s="828">
        <v>141</v>
      </c>
      <c r="AQ69" s="828"/>
      <c r="AR69" s="828"/>
      <c r="AS69" s="828"/>
      <c r="AT69" s="828"/>
      <c r="AU69" s="828">
        <v>77</v>
      </c>
      <c r="AV69" s="828"/>
      <c r="AW69" s="828"/>
      <c r="AX69" s="828"/>
      <c r="AY69" s="828"/>
      <c r="AZ69" s="829"/>
      <c r="BA69" s="829"/>
      <c r="BB69" s="829"/>
      <c r="BC69" s="829"/>
      <c r="BD69" s="830"/>
      <c r="BE69" s="229"/>
      <c r="BF69" s="229"/>
      <c r="BG69" s="229"/>
      <c r="BH69" s="229"/>
      <c r="BI69" s="229"/>
      <c r="BJ69" s="229"/>
      <c r="BK69" s="229"/>
      <c r="BL69" s="229"/>
      <c r="BM69" s="229"/>
      <c r="BN69" s="229"/>
      <c r="BO69" s="229"/>
      <c r="BP69" s="229"/>
      <c r="BQ69" s="226">
        <v>63</v>
      </c>
      <c r="BR69" s="231"/>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8"/>
    </row>
    <row r="70" spans="1:131" ht="26.25" customHeight="1" x14ac:dyDescent="0.15">
      <c r="A70" s="226">
        <v>3</v>
      </c>
      <c r="B70" s="871" t="s">
        <v>563</v>
      </c>
      <c r="C70" s="872"/>
      <c r="D70" s="872"/>
      <c r="E70" s="872"/>
      <c r="F70" s="872"/>
      <c r="G70" s="872"/>
      <c r="H70" s="872"/>
      <c r="I70" s="872"/>
      <c r="J70" s="872"/>
      <c r="K70" s="872"/>
      <c r="L70" s="872"/>
      <c r="M70" s="872"/>
      <c r="N70" s="872"/>
      <c r="O70" s="872"/>
      <c r="P70" s="873"/>
      <c r="Q70" s="874">
        <v>27</v>
      </c>
      <c r="R70" s="828"/>
      <c r="S70" s="828"/>
      <c r="T70" s="828"/>
      <c r="U70" s="828"/>
      <c r="V70" s="828">
        <v>28</v>
      </c>
      <c r="W70" s="828"/>
      <c r="X70" s="828"/>
      <c r="Y70" s="828"/>
      <c r="Z70" s="828"/>
      <c r="AA70" s="828">
        <v>-1</v>
      </c>
      <c r="AB70" s="828"/>
      <c r="AC70" s="828"/>
      <c r="AD70" s="828"/>
      <c r="AE70" s="828"/>
      <c r="AF70" s="828">
        <v>7</v>
      </c>
      <c r="AG70" s="828"/>
      <c r="AH70" s="828"/>
      <c r="AI70" s="828"/>
      <c r="AJ70" s="828"/>
      <c r="AK70" s="828" t="s">
        <v>559</v>
      </c>
      <c r="AL70" s="828"/>
      <c r="AM70" s="828"/>
      <c r="AN70" s="828"/>
      <c r="AO70" s="828"/>
      <c r="AP70" s="828" t="s">
        <v>560</v>
      </c>
      <c r="AQ70" s="828"/>
      <c r="AR70" s="828"/>
      <c r="AS70" s="828"/>
      <c r="AT70" s="828"/>
      <c r="AU70" s="828" t="s">
        <v>560</v>
      </c>
      <c r="AV70" s="828"/>
      <c r="AW70" s="828"/>
      <c r="AX70" s="828"/>
      <c r="AY70" s="828"/>
      <c r="AZ70" s="829"/>
      <c r="BA70" s="829"/>
      <c r="BB70" s="829"/>
      <c r="BC70" s="829"/>
      <c r="BD70" s="830"/>
      <c r="BE70" s="229"/>
      <c r="BF70" s="229"/>
      <c r="BG70" s="229"/>
      <c r="BH70" s="229"/>
      <c r="BI70" s="229"/>
      <c r="BJ70" s="229"/>
      <c r="BK70" s="229"/>
      <c r="BL70" s="229"/>
      <c r="BM70" s="229"/>
      <c r="BN70" s="229"/>
      <c r="BO70" s="229"/>
      <c r="BP70" s="229"/>
      <c r="BQ70" s="226">
        <v>64</v>
      </c>
      <c r="BR70" s="231"/>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8"/>
    </row>
    <row r="71" spans="1:131" ht="26.25" customHeight="1" x14ac:dyDescent="0.15">
      <c r="A71" s="226">
        <v>4</v>
      </c>
      <c r="B71" s="871" t="s">
        <v>564</v>
      </c>
      <c r="C71" s="872"/>
      <c r="D71" s="872"/>
      <c r="E71" s="872"/>
      <c r="F71" s="872"/>
      <c r="G71" s="872"/>
      <c r="H71" s="872"/>
      <c r="I71" s="872"/>
      <c r="J71" s="872"/>
      <c r="K71" s="872"/>
      <c r="L71" s="872"/>
      <c r="M71" s="872"/>
      <c r="N71" s="872"/>
      <c r="O71" s="872"/>
      <c r="P71" s="873"/>
      <c r="Q71" s="874">
        <v>124</v>
      </c>
      <c r="R71" s="828"/>
      <c r="S71" s="828"/>
      <c r="T71" s="828"/>
      <c r="U71" s="828"/>
      <c r="V71" s="828">
        <v>123</v>
      </c>
      <c r="W71" s="828"/>
      <c r="X71" s="828"/>
      <c r="Y71" s="828"/>
      <c r="Z71" s="828"/>
      <c r="AA71" s="828">
        <v>1</v>
      </c>
      <c r="AB71" s="828"/>
      <c r="AC71" s="828"/>
      <c r="AD71" s="828"/>
      <c r="AE71" s="828"/>
      <c r="AF71" s="828">
        <v>1</v>
      </c>
      <c r="AG71" s="828"/>
      <c r="AH71" s="828"/>
      <c r="AI71" s="828"/>
      <c r="AJ71" s="828"/>
      <c r="AK71" s="828" t="s">
        <v>559</v>
      </c>
      <c r="AL71" s="828"/>
      <c r="AM71" s="828"/>
      <c r="AN71" s="828"/>
      <c r="AO71" s="828"/>
      <c r="AP71" s="828" t="s">
        <v>560</v>
      </c>
      <c r="AQ71" s="828"/>
      <c r="AR71" s="828"/>
      <c r="AS71" s="828"/>
      <c r="AT71" s="828"/>
      <c r="AU71" s="828" t="s">
        <v>560</v>
      </c>
      <c r="AV71" s="828"/>
      <c r="AW71" s="828"/>
      <c r="AX71" s="828"/>
      <c r="AY71" s="828"/>
      <c r="AZ71" s="829"/>
      <c r="BA71" s="829"/>
      <c r="BB71" s="829"/>
      <c r="BC71" s="829"/>
      <c r="BD71" s="830"/>
      <c r="BE71" s="229"/>
      <c r="BF71" s="229"/>
      <c r="BG71" s="229"/>
      <c r="BH71" s="229"/>
      <c r="BI71" s="229"/>
      <c r="BJ71" s="229"/>
      <c r="BK71" s="229"/>
      <c r="BL71" s="229"/>
      <c r="BM71" s="229"/>
      <c r="BN71" s="229"/>
      <c r="BO71" s="229"/>
      <c r="BP71" s="229"/>
      <c r="BQ71" s="226">
        <v>65</v>
      </c>
      <c r="BR71" s="231"/>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8"/>
    </row>
    <row r="72" spans="1:131" ht="26.25" customHeight="1" x14ac:dyDescent="0.15">
      <c r="A72" s="226">
        <v>5</v>
      </c>
      <c r="B72" s="871" t="s">
        <v>565</v>
      </c>
      <c r="C72" s="872"/>
      <c r="D72" s="872"/>
      <c r="E72" s="872"/>
      <c r="F72" s="872"/>
      <c r="G72" s="872"/>
      <c r="H72" s="872"/>
      <c r="I72" s="872"/>
      <c r="J72" s="872"/>
      <c r="K72" s="872"/>
      <c r="L72" s="872"/>
      <c r="M72" s="872"/>
      <c r="N72" s="872"/>
      <c r="O72" s="872"/>
      <c r="P72" s="873"/>
      <c r="Q72" s="874">
        <v>279</v>
      </c>
      <c r="R72" s="828"/>
      <c r="S72" s="828"/>
      <c r="T72" s="828"/>
      <c r="U72" s="828"/>
      <c r="V72" s="828">
        <v>278</v>
      </c>
      <c r="W72" s="828"/>
      <c r="X72" s="828"/>
      <c r="Y72" s="828"/>
      <c r="Z72" s="828"/>
      <c r="AA72" s="828">
        <v>1</v>
      </c>
      <c r="AB72" s="828"/>
      <c r="AC72" s="828"/>
      <c r="AD72" s="828"/>
      <c r="AE72" s="828"/>
      <c r="AF72" s="828">
        <v>1</v>
      </c>
      <c r="AG72" s="828"/>
      <c r="AH72" s="828"/>
      <c r="AI72" s="828"/>
      <c r="AJ72" s="828"/>
      <c r="AK72" s="828" t="s">
        <v>558</v>
      </c>
      <c r="AL72" s="828"/>
      <c r="AM72" s="828"/>
      <c r="AN72" s="828"/>
      <c r="AO72" s="828"/>
      <c r="AP72" s="828">
        <v>330</v>
      </c>
      <c r="AQ72" s="828"/>
      <c r="AR72" s="828"/>
      <c r="AS72" s="828"/>
      <c r="AT72" s="828"/>
      <c r="AU72" s="828">
        <v>76</v>
      </c>
      <c r="AV72" s="828"/>
      <c r="AW72" s="828"/>
      <c r="AX72" s="828"/>
      <c r="AY72" s="828"/>
      <c r="AZ72" s="829"/>
      <c r="BA72" s="829"/>
      <c r="BB72" s="829"/>
      <c r="BC72" s="829"/>
      <c r="BD72" s="830"/>
      <c r="BE72" s="229"/>
      <c r="BF72" s="229"/>
      <c r="BG72" s="229"/>
      <c r="BH72" s="229"/>
      <c r="BI72" s="229"/>
      <c r="BJ72" s="229"/>
      <c r="BK72" s="229"/>
      <c r="BL72" s="229"/>
      <c r="BM72" s="229"/>
      <c r="BN72" s="229"/>
      <c r="BO72" s="229"/>
      <c r="BP72" s="229"/>
      <c r="BQ72" s="226">
        <v>66</v>
      </c>
      <c r="BR72" s="231"/>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8"/>
    </row>
    <row r="73" spans="1:131" ht="26.25" customHeight="1" x14ac:dyDescent="0.15">
      <c r="A73" s="226">
        <v>6</v>
      </c>
      <c r="B73" s="871"/>
      <c r="C73" s="872"/>
      <c r="D73" s="872"/>
      <c r="E73" s="872"/>
      <c r="F73" s="872"/>
      <c r="G73" s="872"/>
      <c r="H73" s="872"/>
      <c r="I73" s="872"/>
      <c r="J73" s="872"/>
      <c r="K73" s="872"/>
      <c r="L73" s="872"/>
      <c r="M73" s="872"/>
      <c r="N73" s="872"/>
      <c r="O73" s="872"/>
      <c r="P73" s="873"/>
      <c r="Q73" s="874"/>
      <c r="R73" s="828"/>
      <c r="S73" s="828"/>
      <c r="T73" s="828"/>
      <c r="U73" s="828"/>
      <c r="V73" s="828"/>
      <c r="W73" s="828"/>
      <c r="X73" s="828"/>
      <c r="Y73" s="828"/>
      <c r="Z73" s="828"/>
      <c r="AA73" s="828"/>
      <c r="AB73" s="828"/>
      <c r="AC73" s="828"/>
      <c r="AD73" s="828"/>
      <c r="AE73" s="828"/>
      <c r="AF73" s="828"/>
      <c r="AG73" s="828"/>
      <c r="AH73" s="828"/>
      <c r="AI73" s="828"/>
      <c r="AJ73" s="828"/>
      <c r="AK73" s="828"/>
      <c r="AL73" s="828"/>
      <c r="AM73" s="828"/>
      <c r="AN73" s="828"/>
      <c r="AO73" s="828"/>
      <c r="AP73" s="828"/>
      <c r="AQ73" s="828"/>
      <c r="AR73" s="828"/>
      <c r="AS73" s="828"/>
      <c r="AT73" s="828"/>
      <c r="AU73" s="828"/>
      <c r="AV73" s="828"/>
      <c r="AW73" s="828"/>
      <c r="AX73" s="828"/>
      <c r="AY73" s="828"/>
      <c r="AZ73" s="829"/>
      <c r="BA73" s="829"/>
      <c r="BB73" s="829"/>
      <c r="BC73" s="829"/>
      <c r="BD73" s="830"/>
      <c r="BE73" s="229"/>
      <c r="BF73" s="229"/>
      <c r="BG73" s="229"/>
      <c r="BH73" s="229"/>
      <c r="BI73" s="229"/>
      <c r="BJ73" s="229"/>
      <c r="BK73" s="229"/>
      <c r="BL73" s="229"/>
      <c r="BM73" s="229"/>
      <c r="BN73" s="229"/>
      <c r="BO73" s="229"/>
      <c r="BP73" s="229"/>
      <c r="BQ73" s="226">
        <v>67</v>
      </c>
      <c r="BR73" s="231"/>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8"/>
    </row>
    <row r="74" spans="1:131" ht="26.25" customHeight="1" x14ac:dyDescent="0.15">
      <c r="A74" s="226">
        <v>7</v>
      </c>
      <c r="B74" s="871"/>
      <c r="C74" s="872"/>
      <c r="D74" s="872"/>
      <c r="E74" s="872"/>
      <c r="F74" s="872"/>
      <c r="G74" s="872"/>
      <c r="H74" s="872"/>
      <c r="I74" s="872"/>
      <c r="J74" s="872"/>
      <c r="K74" s="872"/>
      <c r="L74" s="872"/>
      <c r="M74" s="872"/>
      <c r="N74" s="872"/>
      <c r="O74" s="872"/>
      <c r="P74" s="873"/>
      <c r="Q74" s="874"/>
      <c r="R74" s="828"/>
      <c r="S74" s="828"/>
      <c r="T74" s="828"/>
      <c r="U74" s="828"/>
      <c r="V74" s="828"/>
      <c r="W74" s="828"/>
      <c r="X74" s="828"/>
      <c r="Y74" s="828"/>
      <c r="Z74" s="828"/>
      <c r="AA74" s="828"/>
      <c r="AB74" s="828"/>
      <c r="AC74" s="828"/>
      <c r="AD74" s="828"/>
      <c r="AE74" s="828"/>
      <c r="AF74" s="828"/>
      <c r="AG74" s="828"/>
      <c r="AH74" s="828"/>
      <c r="AI74" s="828"/>
      <c r="AJ74" s="828"/>
      <c r="AK74" s="828"/>
      <c r="AL74" s="828"/>
      <c r="AM74" s="828"/>
      <c r="AN74" s="828"/>
      <c r="AO74" s="828"/>
      <c r="AP74" s="828"/>
      <c r="AQ74" s="828"/>
      <c r="AR74" s="828"/>
      <c r="AS74" s="828"/>
      <c r="AT74" s="828"/>
      <c r="AU74" s="828"/>
      <c r="AV74" s="828"/>
      <c r="AW74" s="828"/>
      <c r="AX74" s="828"/>
      <c r="AY74" s="828"/>
      <c r="AZ74" s="829"/>
      <c r="BA74" s="829"/>
      <c r="BB74" s="829"/>
      <c r="BC74" s="829"/>
      <c r="BD74" s="830"/>
      <c r="BE74" s="229"/>
      <c r="BF74" s="229"/>
      <c r="BG74" s="229"/>
      <c r="BH74" s="229"/>
      <c r="BI74" s="229"/>
      <c r="BJ74" s="229"/>
      <c r="BK74" s="229"/>
      <c r="BL74" s="229"/>
      <c r="BM74" s="229"/>
      <c r="BN74" s="229"/>
      <c r="BO74" s="229"/>
      <c r="BP74" s="229"/>
      <c r="BQ74" s="226">
        <v>68</v>
      </c>
      <c r="BR74" s="231"/>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8"/>
    </row>
    <row r="75" spans="1:131" ht="26.25" customHeight="1" x14ac:dyDescent="0.15">
      <c r="A75" s="226">
        <v>8</v>
      </c>
      <c r="B75" s="871"/>
      <c r="C75" s="872"/>
      <c r="D75" s="872"/>
      <c r="E75" s="872"/>
      <c r="F75" s="872"/>
      <c r="G75" s="872"/>
      <c r="H75" s="872"/>
      <c r="I75" s="872"/>
      <c r="J75" s="872"/>
      <c r="K75" s="872"/>
      <c r="L75" s="872"/>
      <c r="M75" s="872"/>
      <c r="N75" s="872"/>
      <c r="O75" s="872"/>
      <c r="P75" s="873"/>
      <c r="Q75" s="875"/>
      <c r="R75" s="876"/>
      <c r="S75" s="876"/>
      <c r="T75" s="876"/>
      <c r="U75" s="832"/>
      <c r="V75" s="877"/>
      <c r="W75" s="876"/>
      <c r="X75" s="876"/>
      <c r="Y75" s="876"/>
      <c r="Z75" s="832"/>
      <c r="AA75" s="877"/>
      <c r="AB75" s="876"/>
      <c r="AC75" s="876"/>
      <c r="AD75" s="876"/>
      <c r="AE75" s="832"/>
      <c r="AF75" s="877"/>
      <c r="AG75" s="876"/>
      <c r="AH75" s="876"/>
      <c r="AI75" s="876"/>
      <c r="AJ75" s="832"/>
      <c r="AK75" s="877"/>
      <c r="AL75" s="876"/>
      <c r="AM75" s="876"/>
      <c r="AN75" s="876"/>
      <c r="AO75" s="832"/>
      <c r="AP75" s="877"/>
      <c r="AQ75" s="876"/>
      <c r="AR75" s="876"/>
      <c r="AS75" s="876"/>
      <c r="AT75" s="832"/>
      <c r="AU75" s="877"/>
      <c r="AV75" s="876"/>
      <c r="AW75" s="876"/>
      <c r="AX75" s="876"/>
      <c r="AY75" s="832"/>
      <c r="AZ75" s="829"/>
      <c r="BA75" s="829"/>
      <c r="BB75" s="829"/>
      <c r="BC75" s="829"/>
      <c r="BD75" s="830"/>
      <c r="BE75" s="229"/>
      <c r="BF75" s="229"/>
      <c r="BG75" s="229"/>
      <c r="BH75" s="229"/>
      <c r="BI75" s="229"/>
      <c r="BJ75" s="229"/>
      <c r="BK75" s="229"/>
      <c r="BL75" s="229"/>
      <c r="BM75" s="229"/>
      <c r="BN75" s="229"/>
      <c r="BO75" s="229"/>
      <c r="BP75" s="229"/>
      <c r="BQ75" s="226">
        <v>69</v>
      </c>
      <c r="BR75" s="231"/>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8"/>
    </row>
    <row r="76" spans="1:131" ht="26.25" customHeight="1" x14ac:dyDescent="0.15">
      <c r="A76" s="226">
        <v>9</v>
      </c>
      <c r="B76" s="871"/>
      <c r="C76" s="872"/>
      <c r="D76" s="872"/>
      <c r="E76" s="872"/>
      <c r="F76" s="872"/>
      <c r="G76" s="872"/>
      <c r="H76" s="872"/>
      <c r="I76" s="872"/>
      <c r="J76" s="872"/>
      <c r="K76" s="872"/>
      <c r="L76" s="872"/>
      <c r="M76" s="872"/>
      <c r="N76" s="872"/>
      <c r="O76" s="872"/>
      <c r="P76" s="873"/>
      <c r="Q76" s="875"/>
      <c r="R76" s="876"/>
      <c r="S76" s="876"/>
      <c r="T76" s="876"/>
      <c r="U76" s="832"/>
      <c r="V76" s="877"/>
      <c r="W76" s="876"/>
      <c r="X76" s="876"/>
      <c r="Y76" s="876"/>
      <c r="Z76" s="832"/>
      <c r="AA76" s="877"/>
      <c r="AB76" s="876"/>
      <c r="AC76" s="876"/>
      <c r="AD76" s="876"/>
      <c r="AE76" s="832"/>
      <c r="AF76" s="877"/>
      <c r="AG76" s="876"/>
      <c r="AH76" s="876"/>
      <c r="AI76" s="876"/>
      <c r="AJ76" s="832"/>
      <c r="AK76" s="877"/>
      <c r="AL76" s="876"/>
      <c r="AM76" s="876"/>
      <c r="AN76" s="876"/>
      <c r="AO76" s="832"/>
      <c r="AP76" s="877"/>
      <c r="AQ76" s="876"/>
      <c r="AR76" s="876"/>
      <c r="AS76" s="876"/>
      <c r="AT76" s="832"/>
      <c r="AU76" s="877"/>
      <c r="AV76" s="876"/>
      <c r="AW76" s="876"/>
      <c r="AX76" s="876"/>
      <c r="AY76" s="832"/>
      <c r="AZ76" s="829"/>
      <c r="BA76" s="829"/>
      <c r="BB76" s="829"/>
      <c r="BC76" s="829"/>
      <c r="BD76" s="830"/>
      <c r="BE76" s="229"/>
      <c r="BF76" s="229"/>
      <c r="BG76" s="229"/>
      <c r="BH76" s="229"/>
      <c r="BI76" s="229"/>
      <c r="BJ76" s="229"/>
      <c r="BK76" s="229"/>
      <c r="BL76" s="229"/>
      <c r="BM76" s="229"/>
      <c r="BN76" s="229"/>
      <c r="BO76" s="229"/>
      <c r="BP76" s="229"/>
      <c r="BQ76" s="226">
        <v>70</v>
      </c>
      <c r="BR76" s="231"/>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8"/>
    </row>
    <row r="77" spans="1:131" ht="26.25" customHeight="1" x14ac:dyDescent="0.15">
      <c r="A77" s="226">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29"/>
      <c r="BA77" s="829"/>
      <c r="BB77" s="829"/>
      <c r="BC77" s="829"/>
      <c r="BD77" s="830"/>
      <c r="BE77" s="229"/>
      <c r="BF77" s="229"/>
      <c r="BG77" s="229"/>
      <c r="BH77" s="229"/>
      <c r="BI77" s="229"/>
      <c r="BJ77" s="229"/>
      <c r="BK77" s="229"/>
      <c r="BL77" s="229"/>
      <c r="BM77" s="229"/>
      <c r="BN77" s="229"/>
      <c r="BO77" s="229"/>
      <c r="BP77" s="229"/>
      <c r="BQ77" s="226">
        <v>71</v>
      </c>
      <c r="BR77" s="231"/>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8"/>
    </row>
    <row r="78" spans="1:131" ht="26.25" customHeight="1" x14ac:dyDescent="0.15">
      <c r="A78" s="226">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29"/>
      <c r="BA78" s="829"/>
      <c r="BB78" s="829"/>
      <c r="BC78" s="829"/>
      <c r="BD78" s="830"/>
      <c r="BE78" s="229"/>
      <c r="BF78" s="229"/>
      <c r="BG78" s="229"/>
      <c r="BH78" s="229"/>
      <c r="BI78" s="229"/>
      <c r="BJ78" s="218"/>
      <c r="BK78" s="218"/>
      <c r="BL78" s="218"/>
      <c r="BM78" s="218"/>
      <c r="BN78" s="218"/>
      <c r="BO78" s="229"/>
      <c r="BP78" s="229"/>
      <c r="BQ78" s="226">
        <v>72</v>
      </c>
      <c r="BR78" s="231"/>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8"/>
    </row>
    <row r="79" spans="1:131" ht="26.25" customHeight="1" x14ac:dyDescent="0.15">
      <c r="A79" s="226">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29"/>
      <c r="BA79" s="829"/>
      <c r="BB79" s="829"/>
      <c r="BC79" s="829"/>
      <c r="BD79" s="830"/>
      <c r="BE79" s="229"/>
      <c r="BF79" s="229"/>
      <c r="BG79" s="229"/>
      <c r="BH79" s="229"/>
      <c r="BI79" s="229"/>
      <c r="BJ79" s="218"/>
      <c r="BK79" s="218"/>
      <c r="BL79" s="218"/>
      <c r="BM79" s="218"/>
      <c r="BN79" s="218"/>
      <c r="BO79" s="229"/>
      <c r="BP79" s="229"/>
      <c r="BQ79" s="226">
        <v>73</v>
      </c>
      <c r="BR79" s="231"/>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8"/>
    </row>
    <row r="80" spans="1:131" ht="26.25" customHeight="1" x14ac:dyDescent="0.15">
      <c r="A80" s="226">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29"/>
      <c r="BA80" s="829"/>
      <c r="BB80" s="829"/>
      <c r="BC80" s="829"/>
      <c r="BD80" s="830"/>
      <c r="BE80" s="229"/>
      <c r="BF80" s="229"/>
      <c r="BG80" s="229"/>
      <c r="BH80" s="229"/>
      <c r="BI80" s="229"/>
      <c r="BJ80" s="229"/>
      <c r="BK80" s="229"/>
      <c r="BL80" s="229"/>
      <c r="BM80" s="229"/>
      <c r="BN80" s="229"/>
      <c r="BO80" s="229"/>
      <c r="BP80" s="229"/>
      <c r="BQ80" s="226">
        <v>74</v>
      </c>
      <c r="BR80" s="231"/>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8"/>
    </row>
    <row r="81" spans="1:131" ht="26.25" customHeight="1" x14ac:dyDescent="0.15">
      <c r="A81" s="226">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29"/>
      <c r="BA81" s="829"/>
      <c r="BB81" s="829"/>
      <c r="BC81" s="829"/>
      <c r="BD81" s="830"/>
      <c r="BE81" s="229"/>
      <c r="BF81" s="229"/>
      <c r="BG81" s="229"/>
      <c r="BH81" s="229"/>
      <c r="BI81" s="229"/>
      <c r="BJ81" s="229"/>
      <c r="BK81" s="229"/>
      <c r="BL81" s="229"/>
      <c r="BM81" s="229"/>
      <c r="BN81" s="229"/>
      <c r="BO81" s="229"/>
      <c r="BP81" s="229"/>
      <c r="BQ81" s="226">
        <v>75</v>
      </c>
      <c r="BR81" s="231"/>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8"/>
    </row>
    <row r="82" spans="1:131" ht="26.25" customHeight="1" x14ac:dyDescent="0.15">
      <c r="A82" s="226">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29"/>
      <c r="BA82" s="829"/>
      <c r="BB82" s="829"/>
      <c r="BC82" s="829"/>
      <c r="BD82" s="830"/>
      <c r="BE82" s="229"/>
      <c r="BF82" s="229"/>
      <c r="BG82" s="229"/>
      <c r="BH82" s="229"/>
      <c r="BI82" s="229"/>
      <c r="BJ82" s="229"/>
      <c r="BK82" s="229"/>
      <c r="BL82" s="229"/>
      <c r="BM82" s="229"/>
      <c r="BN82" s="229"/>
      <c r="BO82" s="229"/>
      <c r="BP82" s="229"/>
      <c r="BQ82" s="226">
        <v>76</v>
      </c>
      <c r="BR82" s="231"/>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8"/>
    </row>
    <row r="83" spans="1:131" ht="26.25" customHeight="1" x14ac:dyDescent="0.15">
      <c r="A83" s="226">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29"/>
      <c r="BA83" s="829"/>
      <c r="BB83" s="829"/>
      <c r="BC83" s="829"/>
      <c r="BD83" s="830"/>
      <c r="BE83" s="229"/>
      <c r="BF83" s="229"/>
      <c r="BG83" s="229"/>
      <c r="BH83" s="229"/>
      <c r="BI83" s="229"/>
      <c r="BJ83" s="229"/>
      <c r="BK83" s="229"/>
      <c r="BL83" s="229"/>
      <c r="BM83" s="229"/>
      <c r="BN83" s="229"/>
      <c r="BO83" s="229"/>
      <c r="BP83" s="229"/>
      <c r="BQ83" s="226">
        <v>77</v>
      </c>
      <c r="BR83" s="231"/>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8"/>
    </row>
    <row r="84" spans="1:131" ht="26.25" customHeight="1" x14ac:dyDescent="0.15">
      <c r="A84" s="226">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29"/>
      <c r="BA84" s="829"/>
      <c r="BB84" s="829"/>
      <c r="BC84" s="829"/>
      <c r="BD84" s="830"/>
      <c r="BE84" s="229"/>
      <c r="BF84" s="229"/>
      <c r="BG84" s="229"/>
      <c r="BH84" s="229"/>
      <c r="BI84" s="229"/>
      <c r="BJ84" s="229"/>
      <c r="BK84" s="229"/>
      <c r="BL84" s="229"/>
      <c r="BM84" s="229"/>
      <c r="BN84" s="229"/>
      <c r="BO84" s="229"/>
      <c r="BP84" s="229"/>
      <c r="BQ84" s="226">
        <v>78</v>
      </c>
      <c r="BR84" s="231"/>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8"/>
    </row>
    <row r="85" spans="1:131" ht="26.25" customHeight="1" x14ac:dyDescent="0.15">
      <c r="A85" s="226">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29"/>
      <c r="BA85" s="829"/>
      <c r="BB85" s="829"/>
      <c r="BC85" s="829"/>
      <c r="BD85" s="830"/>
      <c r="BE85" s="229"/>
      <c r="BF85" s="229"/>
      <c r="BG85" s="229"/>
      <c r="BH85" s="229"/>
      <c r="BI85" s="229"/>
      <c r="BJ85" s="229"/>
      <c r="BK85" s="229"/>
      <c r="BL85" s="229"/>
      <c r="BM85" s="229"/>
      <c r="BN85" s="229"/>
      <c r="BO85" s="229"/>
      <c r="BP85" s="229"/>
      <c r="BQ85" s="226">
        <v>79</v>
      </c>
      <c r="BR85" s="231"/>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8"/>
    </row>
    <row r="86" spans="1:131" ht="26.25" customHeight="1" x14ac:dyDescent="0.15">
      <c r="A86" s="226">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29"/>
      <c r="BA86" s="829"/>
      <c r="BB86" s="829"/>
      <c r="BC86" s="829"/>
      <c r="BD86" s="830"/>
      <c r="BE86" s="229"/>
      <c r="BF86" s="229"/>
      <c r="BG86" s="229"/>
      <c r="BH86" s="229"/>
      <c r="BI86" s="229"/>
      <c r="BJ86" s="229"/>
      <c r="BK86" s="229"/>
      <c r="BL86" s="229"/>
      <c r="BM86" s="229"/>
      <c r="BN86" s="229"/>
      <c r="BO86" s="229"/>
      <c r="BP86" s="229"/>
      <c r="BQ86" s="226">
        <v>80</v>
      </c>
      <c r="BR86" s="231"/>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8"/>
    </row>
    <row r="87" spans="1:131" ht="26.25" customHeight="1" x14ac:dyDescent="0.15">
      <c r="A87" s="23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9"/>
      <c r="BF87" s="229"/>
      <c r="BG87" s="229"/>
      <c r="BH87" s="229"/>
      <c r="BI87" s="229"/>
      <c r="BJ87" s="229"/>
      <c r="BK87" s="229"/>
      <c r="BL87" s="229"/>
      <c r="BM87" s="229"/>
      <c r="BN87" s="229"/>
      <c r="BO87" s="229"/>
      <c r="BP87" s="229"/>
      <c r="BQ87" s="226">
        <v>81</v>
      </c>
      <c r="BR87" s="231"/>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8"/>
    </row>
    <row r="88" spans="1:131" ht="26.25" customHeight="1" thickBot="1" x14ac:dyDescent="0.2">
      <c r="A88" s="228" t="s">
        <v>376</v>
      </c>
      <c r="B88" s="789" t="s">
        <v>405</v>
      </c>
      <c r="C88" s="790"/>
      <c r="D88" s="790"/>
      <c r="E88" s="790"/>
      <c r="F88" s="790"/>
      <c r="G88" s="790"/>
      <c r="H88" s="790"/>
      <c r="I88" s="790"/>
      <c r="J88" s="790"/>
      <c r="K88" s="790"/>
      <c r="L88" s="790"/>
      <c r="M88" s="790"/>
      <c r="N88" s="790"/>
      <c r="O88" s="790"/>
      <c r="P88" s="791"/>
      <c r="Q88" s="838"/>
      <c r="R88" s="839"/>
      <c r="S88" s="839"/>
      <c r="T88" s="839"/>
      <c r="U88" s="839"/>
      <c r="V88" s="839"/>
      <c r="W88" s="839"/>
      <c r="X88" s="839"/>
      <c r="Y88" s="839"/>
      <c r="Z88" s="839"/>
      <c r="AA88" s="839"/>
      <c r="AB88" s="839"/>
      <c r="AC88" s="839"/>
      <c r="AD88" s="839"/>
      <c r="AE88" s="839"/>
      <c r="AF88" s="842"/>
      <c r="AG88" s="842"/>
      <c r="AH88" s="842"/>
      <c r="AI88" s="842"/>
      <c r="AJ88" s="842"/>
      <c r="AK88" s="839"/>
      <c r="AL88" s="839"/>
      <c r="AM88" s="839"/>
      <c r="AN88" s="839"/>
      <c r="AO88" s="839"/>
      <c r="AP88" s="842"/>
      <c r="AQ88" s="842"/>
      <c r="AR88" s="842"/>
      <c r="AS88" s="842"/>
      <c r="AT88" s="842"/>
      <c r="AU88" s="842"/>
      <c r="AV88" s="842"/>
      <c r="AW88" s="842"/>
      <c r="AX88" s="842"/>
      <c r="AY88" s="842"/>
      <c r="AZ88" s="847"/>
      <c r="BA88" s="847"/>
      <c r="BB88" s="847"/>
      <c r="BC88" s="847"/>
      <c r="BD88" s="848"/>
      <c r="BE88" s="229"/>
      <c r="BF88" s="229"/>
      <c r="BG88" s="229"/>
      <c r="BH88" s="229"/>
      <c r="BI88" s="229"/>
      <c r="BJ88" s="229"/>
      <c r="BK88" s="229"/>
      <c r="BL88" s="229"/>
      <c r="BM88" s="229"/>
      <c r="BN88" s="229"/>
      <c r="BO88" s="229"/>
      <c r="BP88" s="229"/>
      <c r="BQ88" s="226">
        <v>82</v>
      </c>
      <c r="BR88" s="231"/>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406</v>
      </c>
      <c r="BS102" s="790"/>
      <c r="BT102" s="790"/>
      <c r="BU102" s="790"/>
      <c r="BV102" s="790"/>
      <c r="BW102" s="790"/>
      <c r="BX102" s="790"/>
      <c r="BY102" s="790"/>
      <c r="BZ102" s="790"/>
      <c r="CA102" s="790"/>
      <c r="CB102" s="790"/>
      <c r="CC102" s="790"/>
      <c r="CD102" s="790"/>
      <c r="CE102" s="790"/>
      <c r="CF102" s="790"/>
      <c r="CG102" s="791"/>
      <c r="CH102" s="885"/>
      <c r="CI102" s="886"/>
      <c r="CJ102" s="886"/>
      <c r="CK102" s="886"/>
      <c r="CL102" s="887"/>
      <c r="CM102" s="885"/>
      <c r="CN102" s="886"/>
      <c r="CO102" s="886"/>
      <c r="CP102" s="886"/>
      <c r="CQ102" s="887"/>
      <c r="CR102" s="888"/>
      <c r="CS102" s="850"/>
      <c r="CT102" s="850"/>
      <c r="CU102" s="850"/>
      <c r="CV102" s="889"/>
      <c r="CW102" s="888"/>
      <c r="CX102" s="850"/>
      <c r="CY102" s="850"/>
      <c r="CZ102" s="850"/>
      <c r="DA102" s="889"/>
      <c r="DB102" s="888"/>
      <c r="DC102" s="850"/>
      <c r="DD102" s="850"/>
      <c r="DE102" s="850"/>
      <c r="DF102" s="889"/>
      <c r="DG102" s="888"/>
      <c r="DH102" s="850"/>
      <c r="DI102" s="850"/>
      <c r="DJ102" s="850"/>
      <c r="DK102" s="889"/>
      <c r="DL102" s="888"/>
      <c r="DM102" s="850"/>
      <c r="DN102" s="850"/>
      <c r="DO102" s="850"/>
      <c r="DP102" s="889"/>
      <c r="DQ102" s="888"/>
      <c r="DR102" s="850"/>
      <c r="DS102" s="850"/>
      <c r="DT102" s="850"/>
      <c r="DU102" s="889"/>
      <c r="DV102" s="789"/>
      <c r="DW102" s="790"/>
      <c r="DX102" s="790"/>
      <c r="DY102" s="790"/>
      <c r="DZ102" s="91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3" t="s">
        <v>407</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4" t="s">
        <v>408</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5" t="s">
        <v>411</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412</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8" customFormat="1" ht="26.25" customHeight="1" x14ac:dyDescent="0.15">
      <c r="A109" s="910" t="s">
        <v>413</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414</v>
      </c>
      <c r="AB109" s="891"/>
      <c r="AC109" s="891"/>
      <c r="AD109" s="891"/>
      <c r="AE109" s="892"/>
      <c r="AF109" s="890" t="s">
        <v>415</v>
      </c>
      <c r="AG109" s="891"/>
      <c r="AH109" s="891"/>
      <c r="AI109" s="891"/>
      <c r="AJ109" s="892"/>
      <c r="AK109" s="890" t="s">
        <v>293</v>
      </c>
      <c r="AL109" s="891"/>
      <c r="AM109" s="891"/>
      <c r="AN109" s="891"/>
      <c r="AO109" s="892"/>
      <c r="AP109" s="890" t="s">
        <v>416</v>
      </c>
      <c r="AQ109" s="891"/>
      <c r="AR109" s="891"/>
      <c r="AS109" s="891"/>
      <c r="AT109" s="893"/>
      <c r="AU109" s="910" t="s">
        <v>413</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414</v>
      </c>
      <c r="BR109" s="891"/>
      <c r="BS109" s="891"/>
      <c r="BT109" s="891"/>
      <c r="BU109" s="892"/>
      <c r="BV109" s="890" t="s">
        <v>415</v>
      </c>
      <c r="BW109" s="891"/>
      <c r="BX109" s="891"/>
      <c r="BY109" s="891"/>
      <c r="BZ109" s="892"/>
      <c r="CA109" s="890" t="s">
        <v>293</v>
      </c>
      <c r="CB109" s="891"/>
      <c r="CC109" s="891"/>
      <c r="CD109" s="891"/>
      <c r="CE109" s="892"/>
      <c r="CF109" s="911" t="s">
        <v>416</v>
      </c>
      <c r="CG109" s="911"/>
      <c r="CH109" s="911"/>
      <c r="CI109" s="911"/>
      <c r="CJ109" s="911"/>
      <c r="CK109" s="890" t="s">
        <v>417</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414</v>
      </c>
      <c r="DH109" s="891"/>
      <c r="DI109" s="891"/>
      <c r="DJ109" s="891"/>
      <c r="DK109" s="892"/>
      <c r="DL109" s="890" t="s">
        <v>415</v>
      </c>
      <c r="DM109" s="891"/>
      <c r="DN109" s="891"/>
      <c r="DO109" s="891"/>
      <c r="DP109" s="892"/>
      <c r="DQ109" s="890" t="s">
        <v>293</v>
      </c>
      <c r="DR109" s="891"/>
      <c r="DS109" s="891"/>
      <c r="DT109" s="891"/>
      <c r="DU109" s="892"/>
      <c r="DV109" s="890" t="s">
        <v>416</v>
      </c>
      <c r="DW109" s="891"/>
      <c r="DX109" s="891"/>
      <c r="DY109" s="891"/>
      <c r="DZ109" s="893"/>
    </row>
    <row r="110" spans="1:131" s="218" customFormat="1" ht="26.25" customHeight="1" x14ac:dyDescent="0.15">
      <c r="A110" s="894" t="s">
        <v>418</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586459</v>
      </c>
      <c r="AB110" s="898"/>
      <c r="AC110" s="898"/>
      <c r="AD110" s="898"/>
      <c r="AE110" s="899"/>
      <c r="AF110" s="900">
        <v>588139</v>
      </c>
      <c r="AG110" s="898"/>
      <c r="AH110" s="898"/>
      <c r="AI110" s="898"/>
      <c r="AJ110" s="899"/>
      <c r="AK110" s="900">
        <v>584096</v>
      </c>
      <c r="AL110" s="898"/>
      <c r="AM110" s="898"/>
      <c r="AN110" s="898"/>
      <c r="AO110" s="899"/>
      <c r="AP110" s="901">
        <v>31.4</v>
      </c>
      <c r="AQ110" s="902"/>
      <c r="AR110" s="902"/>
      <c r="AS110" s="902"/>
      <c r="AT110" s="903"/>
      <c r="AU110" s="904" t="s">
        <v>69</v>
      </c>
      <c r="AV110" s="905"/>
      <c r="AW110" s="905"/>
      <c r="AX110" s="905"/>
      <c r="AY110" s="905"/>
      <c r="AZ110" s="927" t="s">
        <v>419</v>
      </c>
      <c r="BA110" s="895"/>
      <c r="BB110" s="895"/>
      <c r="BC110" s="895"/>
      <c r="BD110" s="895"/>
      <c r="BE110" s="895"/>
      <c r="BF110" s="895"/>
      <c r="BG110" s="895"/>
      <c r="BH110" s="895"/>
      <c r="BI110" s="895"/>
      <c r="BJ110" s="895"/>
      <c r="BK110" s="895"/>
      <c r="BL110" s="895"/>
      <c r="BM110" s="895"/>
      <c r="BN110" s="895"/>
      <c r="BO110" s="895"/>
      <c r="BP110" s="896"/>
      <c r="BQ110" s="928">
        <v>4465361</v>
      </c>
      <c r="BR110" s="929"/>
      <c r="BS110" s="929"/>
      <c r="BT110" s="929"/>
      <c r="BU110" s="929"/>
      <c r="BV110" s="929">
        <v>4941541</v>
      </c>
      <c r="BW110" s="929"/>
      <c r="BX110" s="929"/>
      <c r="BY110" s="929"/>
      <c r="BZ110" s="929"/>
      <c r="CA110" s="929">
        <v>5543513</v>
      </c>
      <c r="CB110" s="929"/>
      <c r="CC110" s="929"/>
      <c r="CD110" s="929"/>
      <c r="CE110" s="929"/>
      <c r="CF110" s="942">
        <v>298.3</v>
      </c>
      <c r="CG110" s="943"/>
      <c r="CH110" s="943"/>
      <c r="CI110" s="943"/>
      <c r="CJ110" s="943"/>
      <c r="CK110" s="944" t="s">
        <v>420</v>
      </c>
      <c r="CL110" s="945"/>
      <c r="CM110" s="927" t="s">
        <v>421</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8" customFormat="1" ht="26.25" customHeight="1" x14ac:dyDescent="0.15">
      <c r="A111" s="932" t="s">
        <v>422</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423</v>
      </c>
      <c r="BA111" s="921"/>
      <c r="BB111" s="921"/>
      <c r="BC111" s="921"/>
      <c r="BD111" s="921"/>
      <c r="BE111" s="921"/>
      <c r="BF111" s="921"/>
      <c r="BG111" s="921"/>
      <c r="BH111" s="921"/>
      <c r="BI111" s="921"/>
      <c r="BJ111" s="921"/>
      <c r="BK111" s="921"/>
      <c r="BL111" s="921"/>
      <c r="BM111" s="921"/>
      <c r="BN111" s="921"/>
      <c r="BO111" s="921"/>
      <c r="BP111" s="922"/>
      <c r="BQ111" s="923" t="s">
        <v>122</v>
      </c>
      <c r="BR111" s="924"/>
      <c r="BS111" s="924"/>
      <c r="BT111" s="924"/>
      <c r="BU111" s="924"/>
      <c r="BV111" s="924" t="s">
        <v>122</v>
      </c>
      <c r="BW111" s="924"/>
      <c r="BX111" s="924"/>
      <c r="BY111" s="924"/>
      <c r="BZ111" s="924"/>
      <c r="CA111" s="924" t="s">
        <v>122</v>
      </c>
      <c r="CB111" s="924"/>
      <c r="CC111" s="924"/>
      <c r="CD111" s="924"/>
      <c r="CE111" s="924"/>
      <c r="CF111" s="918" t="s">
        <v>122</v>
      </c>
      <c r="CG111" s="919"/>
      <c r="CH111" s="919"/>
      <c r="CI111" s="919"/>
      <c r="CJ111" s="919"/>
      <c r="CK111" s="946"/>
      <c r="CL111" s="947"/>
      <c r="CM111" s="920" t="s">
        <v>424</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18" customFormat="1" ht="26.25" customHeight="1" x14ac:dyDescent="0.15">
      <c r="A112" s="950" t="s">
        <v>425</v>
      </c>
      <c r="B112" s="951"/>
      <c r="C112" s="921" t="s">
        <v>426</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427</v>
      </c>
      <c r="BA112" s="921"/>
      <c r="BB112" s="921"/>
      <c r="BC112" s="921"/>
      <c r="BD112" s="921"/>
      <c r="BE112" s="921"/>
      <c r="BF112" s="921"/>
      <c r="BG112" s="921"/>
      <c r="BH112" s="921"/>
      <c r="BI112" s="921"/>
      <c r="BJ112" s="921"/>
      <c r="BK112" s="921"/>
      <c r="BL112" s="921"/>
      <c r="BM112" s="921"/>
      <c r="BN112" s="921"/>
      <c r="BO112" s="921"/>
      <c r="BP112" s="922"/>
      <c r="BQ112" s="923">
        <v>1142195</v>
      </c>
      <c r="BR112" s="924"/>
      <c r="BS112" s="924"/>
      <c r="BT112" s="924"/>
      <c r="BU112" s="924"/>
      <c r="BV112" s="924">
        <v>1131099</v>
      </c>
      <c r="BW112" s="924"/>
      <c r="BX112" s="924"/>
      <c r="BY112" s="924"/>
      <c r="BZ112" s="924"/>
      <c r="CA112" s="924">
        <v>1246929</v>
      </c>
      <c r="CB112" s="924"/>
      <c r="CC112" s="924"/>
      <c r="CD112" s="924"/>
      <c r="CE112" s="924"/>
      <c r="CF112" s="918">
        <v>67.099999999999994</v>
      </c>
      <c r="CG112" s="919"/>
      <c r="CH112" s="919"/>
      <c r="CI112" s="919"/>
      <c r="CJ112" s="919"/>
      <c r="CK112" s="946"/>
      <c r="CL112" s="947"/>
      <c r="CM112" s="920" t="s">
        <v>428</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8" customFormat="1" ht="26.25" customHeight="1" x14ac:dyDescent="0.15">
      <c r="A113" s="952"/>
      <c r="B113" s="953"/>
      <c r="C113" s="921" t="s">
        <v>429</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105420</v>
      </c>
      <c r="AB113" s="936"/>
      <c r="AC113" s="936"/>
      <c r="AD113" s="936"/>
      <c r="AE113" s="937"/>
      <c r="AF113" s="938">
        <v>96131</v>
      </c>
      <c r="AG113" s="936"/>
      <c r="AH113" s="936"/>
      <c r="AI113" s="936"/>
      <c r="AJ113" s="937"/>
      <c r="AK113" s="938">
        <v>117440</v>
      </c>
      <c r="AL113" s="936"/>
      <c r="AM113" s="936"/>
      <c r="AN113" s="936"/>
      <c r="AO113" s="937"/>
      <c r="AP113" s="939">
        <v>6.3</v>
      </c>
      <c r="AQ113" s="940"/>
      <c r="AR113" s="940"/>
      <c r="AS113" s="940"/>
      <c r="AT113" s="941"/>
      <c r="AU113" s="906"/>
      <c r="AV113" s="907"/>
      <c r="AW113" s="907"/>
      <c r="AX113" s="907"/>
      <c r="AY113" s="907"/>
      <c r="AZ113" s="920" t="s">
        <v>430</v>
      </c>
      <c r="BA113" s="921"/>
      <c r="BB113" s="921"/>
      <c r="BC113" s="921"/>
      <c r="BD113" s="921"/>
      <c r="BE113" s="921"/>
      <c r="BF113" s="921"/>
      <c r="BG113" s="921"/>
      <c r="BH113" s="921"/>
      <c r="BI113" s="921"/>
      <c r="BJ113" s="921"/>
      <c r="BK113" s="921"/>
      <c r="BL113" s="921"/>
      <c r="BM113" s="921"/>
      <c r="BN113" s="921"/>
      <c r="BO113" s="921"/>
      <c r="BP113" s="922"/>
      <c r="BQ113" s="923">
        <v>140907</v>
      </c>
      <c r="BR113" s="924"/>
      <c r="BS113" s="924"/>
      <c r="BT113" s="924"/>
      <c r="BU113" s="924"/>
      <c r="BV113" s="924">
        <v>122112</v>
      </c>
      <c r="BW113" s="924"/>
      <c r="BX113" s="924"/>
      <c r="BY113" s="924"/>
      <c r="BZ113" s="924"/>
      <c r="CA113" s="924">
        <v>152454</v>
      </c>
      <c r="CB113" s="924"/>
      <c r="CC113" s="924"/>
      <c r="CD113" s="924"/>
      <c r="CE113" s="924"/>
      <c r="CF113" s="918">
        <v>8.1999999999999993</v>
      </c>
      <c r="CG113" s="919"/>
      <c r="CH113" s="919"/>
      <c r="CI113" s="919"/>
      <c r="CJ113" s="919"/>
      <c r="CK113" s="946"/>
      <c r="CL113" s="947"/>
      <c r="CM113" s="920" t="s">
        <v>431</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8" customFormat="1" ht="26.25" customHeight="1" x14ac:dyDescent="0.15">
      <c r="A114" s="952"/>
      <c r="B114" s="953"/>
      <c r="C114" s="921" t="s">
        <v>432</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19755</v>
      </c>
      <c r="AB114" s="957"/>
      <c r="AC114" s="957"/>
      <c r="AD114" s="957"/>
      <c r="AE114" s="958"/>
      <c r="AF114" s="959">
        <v>17961</v>
      </c>
      <c r="AG114" s="957"/>
      <c r="AH114" s="957"/>
      <c r="AI114" s="957"/>
      <c r="AJ114" s="958"/>
      <c r="AK114" s="959">
        <v>16279</v>
      </c>
      <c r="AL114" s="957"/>
      <c r="AM114" s="957"/>
      <c r="AN114" s="957"/>
      <c r="AO114" s="958"/>
      <c r="AP114" s="960">
        <v>0.9</v>
      </c>
      <c r="AQ114" s="961"/>
      <c r="AR114" s="961"/>
      <c r="AS114" s="961"/>
      <c r="AT114" s="962"/>
      <c r="AU114" s="906"/>
      <c r="AV114" s="907"/>
      <c r="AW114" s="907"/>
      <c r="AX114" s="907"/>
      <c r="AY114" s="907"/>
      <c r="AZ114" s="920" t="s">
        <v>433</v>
      </c>
      <c r="BA114" s="921"/>
      <c r="BB114" s="921"/>
      <c r="BC114" s="921"/>
      <c r="BD114" s="921"/>
      <c r="BE114" s="921"/>
      <c r="BF114" s="921"/>
      <c r="BG114" s="921"/>
      <c r="BH114" s="921"/>
      <c r="BI114" s="921"/>
      <c r="BJ114" s="921"/>
      <c r="BK114" s="921"/>
      <c r="BL114" s="921"/>
      <c r="BM114" s="921"/>
      <c r="BN114" s="921"/>
      <c r="BO114" s="921"/>
      <c r="BP114" s="922"/>
      <c r="BQ114" s="923">
        <v>404283</v>
      </c>
      <c r="BR114" s="924"/>
      <c r="BS114" s="924"/>
      <c r="BT114" s="924"/>
      <c r="BU114" s="924"/>
      <c r="BV114" s="924">
        <v>349091</v>
      </c>
      <c r="BW114" s="924"/>
      <c r="BX114" s="924"/>
      <c r="BY114" s="924"/>
      <c r="BZ114" s="924"/>
      <c r="CA114" s="924">
        <v>360315</v>
      </c>
      <c r="CB114" s="924"/>
      <c r="CC114" s="924"/>
      <c r="CD114" s="924"/>
      <c r="CE114" s="924"/>
      <c r="CF114" s="918">
        <v>19.399999999999999</v>
      </c>
      <c r="CG114" s="919"/>
      <c r="CH114" s="919"/>
      <c r="CI114" s="919"/>
      <c r="CJ114" s="919"/>
      <c r="CK114" s="946"/>
      <c r="CL114" s="947"/>
      <c r="CM114" s="920" t="s">
        <v>434</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8" customFormat="1" ht="26.25" customHeight="1" x14ac:dyDescent="0.15">
      <c r="A115" s="952"/>
      <c r="B115" s="953"/>
      <c r="C115" s="921" t="s">
        <v>435</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06"/>
      <c r="AV115" s="907"/>
      <c r="AW115" s="907"/>
      <c r="AX115" s="907"/>
      <c r="AY115" s="907"/>
      <c r="AZ115" s="920" t="s">
        <v>436</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437</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18" customFormat="1" ht="26.25" customHeight="1" x14ac:dyDescent="0.15">
      <c r="A116" s="954"/>
      <c r="B116" s="955"/>
      <c r="C116" s="963" t="s">
        <v>438</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v>91</v>
      </c>
      <c r="AB116" s="957"/>
      <c r="AC116" s="957"/>
      <c r="AD116" s="957"/>
      <c r="AE116" s="958"/>
      <c r="AF116" s="959">
        <v>384</v>
      </c>
      <c r="AG116" s="957"/>
      <c r="AH116" s="957"/>
      <c r="AI116" s="957"/>
      <c r="AJ116" s="958"/>
      <c r="AK116" s="959">
        <v>1379</v>
      </c>
      <c r="AL116" s="957"/>
      <c r="AM116" s="957"/>
      <c r="AN116" s="957"/>
      <c r="AO116" s="958"/>
      <c r="AP116" s="960">
        <v>0.1</v>
      </c>
      <c r="AQ116" s="961"/>
      <c r="AR116" s="961"/>
      <c r="AS116" s="961"/>
      <c r="AT116" s="962"/>
      <c r="AU116" s="906"/>
      <c r="AV116" s="907"/>
      <c r="AW116" s="907"/>
      <c r="AX116" s="907"/>
      <c r="AY116" s="907"/>
      <c r="AZ116" s="965" t="s">
        <v>439</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440</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8" customFormat="1" ht="26.25" customHeight="1" x14ac:dyDescent="0.15">
      <c r="A117" s="910" t="s">
        <v>176</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441</v>
      </c>
      <c r="Z117" s="892"/>
      <c r="AA117" s="976">
        <v>711725</v>
      </c>
      <c r="AB117" s="977"/>
      <c r="AC117" s="977"/>
      <c r="AD117" s="977"/>
      <c r="AE117" s="978"/>
      <c r="AF117" s="979">
        <v>702615</v>
      </c>
      <c r="AG117" s="977"/>
      <c r="AH117" s="977"/>
      <c r="AI117" s="977"/>
      <c r="AJ117" s="978"/>
      <c r="AK117" s="979">
        <v>719194</v>
      </c>
      <c r="AL117" s="977"/>
      <c r="AM117" s="977"/>
      <c r="AN117" s="977"/>
      <c r="AO117" s="978"/>
      <c r="AP117" s="980"/>
      <c r="AQ117" s="981"/>
      <c r="AR117" s="981"/>
      <c r="AS117" s="981"/>
      <c r="AT117" s="982"/>
      <c r="AU117" s="906"/>
      <c r="AV117" s="907"/>
      <c r="AW117" s="907"/>
      <c r="AX117" s="907"/>
      <c r="AY117" s="907"/>
      <c r="AZ117" s="972" t="s">
        <v>442</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443</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8" customFormat="1" ht="26.25" customHeight="1" x14ac:dyDescent="0.15">
      <c r="A118" s="910" t="s">
        <v>417</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414</v>
      </c>
      <c r="AB118" s="891"/>
      <c r="AC118" s="891"/>
      <c r="AD118" s="891"/>
      <c r="AE118" s="892"/>
      <c r="AF118" s="890" t="s">
        <v>415</v>
      </c>
      <c r="AG118" s="891"/>
      <c r="AH118" s="891"/>
      <c r="AI118" s="891"/>
      <c r="AJ118" s="892"/>
      <c r="AK118" s="890" t="s">
        <v>293</v>
      </c>
      <c r="AL118" s="891"/>
      <c r="AM118" s="891"/>
      <c r="AN118" s="891"/>
      <c r="AO118" s="892"/>
      <c r="AP118" s="968" t="s">
        <v>416</v>
      </c>
      <c r="AQ118" s="969"/>
      <c r="AR118" s="969"/>
      <c r="AS118" s="969"/>
      <c r="AT118" s="970"/>
      <c r="AU118" s="906"/>
      <c r="AV118" s="907"/>
      <c r="AW118" s="907"/>
      <c r="AX118" s="907"/>
      <c r="AY118" s="907"/>
      <c r="AZ118" s="971" t="s">
        <v>444</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v>9737</v>
      </c>
      <c r="CB118" s="998"/>
      <c r="CC118" s="998"/>
      <c r="CD118" s="998"/>
      <c r="CE118" s="998"/>
      <c r="CF118" s="918">
        <v>0.5</v>
      </c>
      <c r="CG118" s="919"/>
      <c r="CH118" s="919"/>
      <c r="CI118" s="919"/>
      <c r="CJ118" s="919"/>
      <c r="CK118" s="946"/>
      <c r="CL118" s="947"/>
      <c r="CM118" s="920" t="s">
        <v>445</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8" customFormat="1" ht="26.25" customHeight="1" x14ac:dyDescent="0.15">
      <c r="A119" s="1054" t="s">
        <v>420</v>
      </c>
      <c r="B119" s="945"/>
      <c r="C119" s="927" t="s">
        <v>421</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39" t="s">
        <v>176</v>
      </c>
      <c r="BA119" s="239"/>
      <c r="BB119" s="239"/>
      <c r="BC119" s="239"/>
      <c r="BD119" s="239"/>
      <c r="BE119" s="239"/>
      <c r="BF119" s="239"/>
      <c r="BG119" s="239"/>
      <c r="BH119" s="239"/>
      <c r="BI119" s="239"/>
      <c r="BJ119" s="239"/>
      <c r="BK119" s="239"/>
      <c r="BL119" s="239"/>
      <c r="BM119" s="239"/>
      <c r="BN119" s="239"/>
      <c r="BO119" s="975" t="s">
        <v>446</v>
      </c>
      <c r="BP119" s="1003"/>
      <c r="BQ119" s="997">
        <v>6152746</v>
      </c>
      <c r="BR119" s="998"/>
      <c r="BS119" s="998"/>
      <c r="BT119" s="998"/>
      <c r="BU119" s="998"/>
      <c r="BV119" s="998">
        <v>6543843</v>
      </c>
      <c r="BW119" s="998"/>
      <c r="BX119" s="998"/>
      <c r="BY119" s="998"/>
      <c r="BZ119" s="998"/>
      <c r="CA119" s="998">
        <v>7312948</v>
      </c>
      <c r="CB119" s="998"/>
      <c r="CC119" s="998"/>
      <c r="CD119" s="998"/>
      <c r="CE119" s="998"/>
      <c r="CF119" s="999"/>
      <c r="CG119" s="1000"/>
      <c r="CH119" s="1000"/>
      <c r="CI119" s="1000"/>
      <c r="CJ119" s="1001"/>
      <c r="CK119" s="948"/>
      <c r="CL119" s="949"/>
      <c r="CM119" s="971" t="s">
        <v>447</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218" customFormat="1" ht="26.25" customHeight="1" x14ac:dyDescent="0.15">
      <c r="A120" s="1055"/>
      <c r="B120" s="947"/>
      <c r="C120" s="920" t="s">
        <v>424</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448</v>
      </c>
      <c r="AV120" s="990"/>
      <c r="AW120" s="990"/>
      <c r="AX120" s="990"/>
      <c r="AY120" s="991"/>
      <c r="AZ120" s="927" t="s">
        <v>449</v>
      </c>
      <c r="BA120" s="895"/>
      <c r="BB120" s="895"/>
      <c r="BC120" s="895"/>
      <c r="BD120" s="895"/>
      <c r="BE120" s="895"/>
      <c r="BF120" s="895"/>
      <c r="BG120" s="895"/>
      <c r="BH120" s="895"/>
      <c r="BI120" s="895"/>
      <c r="BJ120" s="895"/>
      <c r="BK120" s="895"/>
      <c r="BL120" s="895"/>
      <c r="BM120" s="895"/>
      <c r="BN120" s="895"/>
      <c r="BO120" s="895"/>
      <c r="BP120" s="896"/>
      <c r="BQ120" s="928">
        <v>892608</v>
      </c>
      <c r="BR120" s="929"/>
      <c r="BS120" s="929"/>
      <c r="BT120" s="929"/>
      <c r="BU120" s="929"/>
      <c r="BV120" s="929">
        <v>795913</v>
      </c>
      <c r="BW120" s="929"/>
      <c r="BX120" s="929"/>
      <c r="BY120" s="929"/>
      <c r="BZ120" s="929"/>
      <c r="CA120" s="929">
        <v>687244</v>
      </c>
      <c r="CB120" s="929"/>
      <c r="CC120" s="929"/>
      <c r="CD120" s="929"/>
      <c r="CE120" s="929"/>
      <c r="CF120" s="942">
        <v>37</v>
      </c>
      <c r="CG120" s="943"/>
      <c r="CH120" s="943"/>
      <c r="CI120" s="943"/>
      <c r="CJ120" s="943"/>
      <c r="CK120" s="1004" t="s">
        <v>450</v>
      </c>
      <c r="CL120" s="1005"/>
      <c r="CM120" s="1005"/>
      <c r="CN120" s="1005"/>
      <c r="CO120" s="1006"/>
      <c r="CP120" s="1012" t="s">
        <v>396</v>
      </c>
      <c r="CQ120" s="1013"/>
      <c r="CR120" s="1013"/>
      <c r="CS120" s="1013"/>
      <c r="CT120" s="1013"/>
      <c r="CU120" s="1013"/>
      <c r="CV120" s="1013"/>
      <c r="CW120" s="1013"/>
      <c r="CX120" s="1013"/>
      <c r="CY120" s="1013"/>
      <c r="CZ120" s="1013"/>
      <c r="DA120" s="1013"/>
      <c r="DB120" s="1013"/>
      <c r="DC120" s="1013"/>
      <c r="DD120" s="1013"/>
      <c r="DE120" s="1013"/>
      <c r="DF120" s="1014"/>
      <c r="DG120" s="928" t="s">
        <v>122</v>
      </c>
      <c r="DH120" s="929"/>
      <c r="DI120" s="929"/>
      <c r="DJ120" s="929"/>
      <c r="DK120" s="929"/>
      <c r="DL120" s="929" t="s">
        <v>122</v>
      </c>
      <c r="DM120" s="929"/>
      <c r="DN120" s="929"/>
      <c r="DO120" s="929"/>
      <c r="DP120" s="929"/>
      <c r="DQ120" s="929">
        <v>911061</v>
      </c>
      <c r="DR120" s="929"/>
      <c r="DS120" s="929"/>
      <c r="DT120" s="929"/>
      <c r="DU120" s="929"/>
      <c r="DV120" s="930">
        <v>49</v>
      </c>
      <c r="DW120" s="930"/>
      <c r="DX120" s="930"/>
      <c r="DY120" s="930"/>
      <c r="DZ120" s="931"/>
    </row>
    <row r="121" spans="1:130" s="218" customFormat="1" ht="26.25" customHeight="1" x14ac:dyDescent="0.15">
      <c r="A121" s="1055"/>
      <c r="B121" s="947"/>
      <c r="C121" s="972" t="s">
        <v>451</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452</v>
      </c>
      <c r="BA121" s="921"/>
      <c r="BB121" s="921"/>
      <c r="BC121" s="921"/>
      <c r="BD121" s="921"/>
      <c r="BE121" s="921"/>
      <c r="BF121" s="921"/>
      <c r="BG121" s="921"/>
      <c r="BH121" s="921"/>
      <c r="BI121" s="921"/>
      <c r="BJ121" s="921"/>
      <c r="BK121" s="921"/>
      <c r="BL121" s="921"/>
      <c r="BM121" s="921"/>
      <c r="BN121" s="921"/>
      <c r="BO121" s="921"/>
      <c r="BP121" s="922"/>
      <c r="BQ121" s="923">
        <v>110958</v>
      </c>
      <c r="BR121" s="924"/>
      <c r="BS121" s="924"/>
      <c r="BT121" s="924"/>
      <c r="BU121" s="924"/>
      <c r="BV121" s="924">
        <v>103969</v>
      </c>
      <c r="BW121" s="924"/>
      <c r="BX121" s="924"/>
      <c r="BY121" s="924"/>
      <c r="BZ121" s="924"/>
      <c r="CA121" s="924">
        <v>97794</v>
      </c>
      <c r="CB121" s="924"/>
      <c r="CC121" s="924"/>
      <c r="CD121" s="924"/>
      <c r="CE121" s="924"/>
      <c r="CF121" s="918">
        <v>5.3</v>
      </c>
      <c r="CG121" s="919"/>
      <c r="CH121" s="919"/>
      <c r="CI121" s="919"/>
      <c r="CJ121" s="919"/>
      <c r="CK121" s="1007"/>
      <c r="CL121" s="1008"/>
      <c r="CM121" s="1008"/>
      <c r="CN121" s="1008"/>
      <c r="CO121" s="1009"/>
      <c r="CP121" s="1017" t="s">
        <v>393</v>
      </c>
      <c r="CQ121" s="1018"/>
      <c r="CR121" s="1018"/>
      <c r="CS121" s="1018"/>
      <c r="CT121" s="1018"/>
      <c r="CU121" s="1018"/>
      <c r="CV121" s="1018"/>
      <c r="CW121" s="1018"/>
      <c r="CX121" s="1018"/>
      <c r="CY121" s="1018"/>
      <c r="CZ121" s="1018"/>
      <c r="DA121" s="1018"/>
      <c r="DB121" s="1018"/>
      <c r="DC121" s="1018"/>
      <c r="DD121" s="1018"/>
      <c r="DE121" s="1018"/>
      <c r="DF121" s="1019"/>
      <c r="DG121" s="923" t="s">
        <v>122</v>
      </c>
      <c r="DH121" s="924"/>
      <c r="DI121" s="924"/>
      <c r="DJ121" s="924"/>
      <c r="DK121" s="924"/>
      <c r="DL121" s="924" t="s">
        <v>122</v>
      </c>
      <c r="DM121" s="924"/>
      <c r="DN121" s="924"/>
      <c r="DO121" s="924"/>
      <c r="DP121" s="924"/>
      <c r="DQ121" s="924">
        <v>288254</v>
      </c>
      <c r="DR121" s="924"/>
      <c r="DS121" s="924"/>
      <c r="DT121" s="924"/>
      <c r="DU121" s="924"/>
      <c r="DV121" s="925">
        <v>15.5</v>
      </c>
      <c r="DW121" s="925"/>
      <c r="DX121" s="925"/>
      <c r="DY121" s="925"/>
      <c r="DZ121" s="926"/>
    </row>
    <row r="122" spans="1:130" s="218" customFormat="1" ht="26.25" customHeight="1" x14ac:dyDescent="0.15">
      <c r="A122" s="1055"/>
      <c r="B122" s="947"/>
      <c r="C122" s="920" t="s">
        <v>434</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453</v>
      </c>
      <c r="BA122" s="963"/>
      <c r="BB122" s="963"/>
      <c r="BC122" s="963"/>
      <c r="BD122" s="963"/>
      <c r="BE122" s="963"/>
      <c r="BF122" s="963"/>
      <c r="BG122" s="963"/>
      <c r="BH122" s="963"/>
      <c r="BI122" s="963"/>
      <c r="BJ122" s="963"/>
      <c r="BK122" s="963"/>
      <c r="BL122" s="963"/>
      <c r="BM122" s="963"/>
      <c r="BN122" s="963"/>
      <c r="BO122" s="963"/>
      <c r="BP122" s="964"/>
      <c r="BQ122" s="997">
        <v>4101556</v>
      </c>
      <c r="BR122" s="998"/>
      <c r="BS122" s="998"/>
      <c r="BT122" s="998"/>
      <c r="BU122" s="998"/>
      <c r="BV122" s="998">
        <v>4496723</v>
      </c>
      <c r="BW122" s="998"/>
      <c r="BX122" s="998"/>
      <c r="BY122" s="998"/>
      <c r="BZ122" s="998"/>
      <c r="CA122" s="998">
        <v>5007238</v>
      </c>
      <c r="CB122" s="998"/>
      <c r="CC122" s="998"/>
      <c r="CD122" s="998"/>
      <c r="CE122" s="998"/>
      <c r="CF122" s="1015">
        <v>269.5</v>
      </c>
      <c r="CG122" s="1016"/>
      <c r="CH122" s="1016"/>
      <c r="CI122" s="1016"/>
      <c r="CJ122" s="1016"/>
      <c r="CK122" s="1007"/>
      <c r="CL122" s="1008"/>
      <c r="CM122" s="1008"/>
      <c r="CN122" s="1008"/>
      <c r="CO122" s="1009"/>
      <c r="CP122" s="1017" t="s">
        <v>399</v>
      </c>
      <c r="CQ122" s="1018"/>
      <c r="CR122" s="1018"/>
      <c r="CS122" s="1018"/>
      <c r="CT122" s="1018"/>
      <c r="CU122" s="1018"/>
      <c r="CV122" s="1018"/>
      <c r="CW122" s="1018"/>
      <c r="CX122" s="1018"/>
      <c r="CY122" s="1018"/>
      <c r="CZ122" s="1018"/>
      <c r="DA122" s="1018"/>
      <c r="DB122" s="1018"/>
      <c r="DC122" s="1018"/>
      <c r="DD122" s="1018"/>
      <c r="DE122" s="1018"/>
      <c r="DF122" s="1019"/>
      <c r="DG122" s="923">
        <v>52233</v>
      </c>
      <c r="DH122" s="924"/>
      <c r="DI122" s="924"/>
      <c r="DJ122" s="924"/>
      <c r="DK122" s="924"/>
      <c r="DL122" s="924">
        <v>43831</v>
      </c>
      <c r="DM122" s="924"/>
      <c r="DN122" s="924"/>
      <c r="DO122" s="924"/>
      <c r="DP122" s="924"/>
      <c r="DQ122" s="924">
        <v>34980</v>
      </c>
      <c r="DR122" s="924"/>
      <c r="DS122" s="924"/>
      <c r="DT122" s="924"/>
      <c r="DU122" s="924"/>
      <c r="DV122" s="925">
        <v>1.9</v>
      </c>
      <c r="DW122" s="925"/>
      <c r="DX122" s="925"/>
      <c r="DY122" s="925"/>
      <c r="DZ122" s="926"/>
    </row>
    <row r="123" spans="1:130" s="218" customFormat="1" ht="26.25" customHeight="1" x14ac:dyDescent="0.15">
      <c r="A123" s="1055"/>
      <c r="B123" s="947"/>
      <c r="C123" s="920" t="s">
        <v>440</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9" t="s">
        <v>176</v>
      </c>
      <c r="BA123" s="239"/>
      <c r="BB123" s="239"/>
      <c r="BC123" s="239"/>
      <c r="BD123" s="239"/>
      <c r="BE123" s="239"/>
      <c r="BF123" s="239"/>
      <c r="BG123" s="239"/>
      <c r="BH123" s="239"/>
      <c r="BI123" s="239"/>
      <c r="BJ123" s="239"/>
      <c r="BK123" s="239"/>
      <c r="BL123" s="239"/>
      <c r="BM123" s="239"/>
      <c r="BN123" s="239"/>
      <c r="BO123" s="975" t="s">
        <v>454</v>
      </c>
      <c r="BP123" s="1003"/>
      <c r="BQ123" s="1061">
        <v>5105122</v>
      </c>
      <c r="BR123" s="1062"/>
      <c r="BS123" s="1062"/>
      <c r="BT123" s="1062"/>
      <c r="BU123" s="1062"/>
      <c r="BV123" s="1062">
        <v>5396605</v>
      </c>
      <c r="BW123" s="1062"/>
      <c r="BX123" s="1062"/>
      <c r="BY123" s="1062"/>
      <c r="BZ123" s="1062"/>
      <c r="CA123" s="1062">
        <v>5792276</v>
      </c>
      <c r="CB123" s="1062"/>
      <c r="CC123" s="1062"/>
      <c r="CD123" s="1062"/>
      <c r="CE123" s="1062"/>
      <c r="CF123" s="999"/>
      <c r="CG123" s="1000"/>
      <c r="CH123" s="1000"/>
      <c r="CI123" s="1000"/>
      <c r="CJ123" s="1001"/>
      <c r="CK123" s="1007"/>
      <c r="CL123" s="1008"/>
      <c r="CM123" s="1008"/>
      <c r="CN123" s="1008"/>
      <c r="CO123" s="1009"/>
      <c r="CP123" s="1017" t="s">
        <v>397</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v>12634</v>
      </c>
      <c r="DR123" s="957"/>
      <c r="DS123" s="957"/>
      <c r="DT123" s="957"/>
      <c r="DU123" s="958"/>
      <c r="DV123" s="960">
        <v>0.7</v>
      </c>
      <c r="DW123" s="961"/>
      <c r="DX123" s="961"/>
      <c r="DY123" s="961"/>
      <c r="DZ123" s="962"/>
    </row>
    <row r="124" spans="1:130" s="218" customFormat="1" ht="26.25" customHeight="1" thickBot="1" x14ac:dyDescent="0.2">
      <c r="A124" s="1055"/>
      <c r="B124" s="947"/>
      <c r="C124" s="920" t="s">
        <v>443</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7" t="s">
        <v>455</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v>57</v>
      </c>
      <c r="BR124" s="1025"/>
      <c r="BS124" s="1025"/>
      <c r="BT124" s="1025"/>
      <c r="BU124" s="1025"/>
      <c r="BV124" s="1025">
        <v>62.8</v>
      </c>
      <c r="BW124" s="1025"/>
      <c r="BX124" s="1025"/>
      <c r="BY124" s="1025"/>
      <c r="BZ124" s="1025"/>
      <c r="CA124" s="1025">
        <v>81.8</v>
      </c>
      <c r="CB124" s="1025"/>
      <c r="CC124" s="1025"/>
      <c r="CD124" s="1025"/>
      <c r="CE124" s="1025"/>
      <c r="CF124" s="1026"/>
      <c r="CG124" s="1027"/>
      <c r="CH124" s="1027"/>
      <c r="CI124" s="1027"/>
      <c r="CJ124" s="1028"/>
      <c r="CK124" s="1010"/>
      <c r="CL124" s="1010"/>
      <c r="CM124" s="1010"/>
      <c r="CN124" s="1010"/>
      <c r="CO124" s="1011"/>
      <c r="CP124" s="1017" t="s">
        <v>456</v>
      </c>
      <c r="CQ124" s="1018"/>
      <c r="CR124" s="1018"/>
      <c r="CS124" s="1018"/>
      <c r="CT124" s="1018"/>
      <c r="CU124" s="1018"/>
      <c r="CV124" s="1018"/>
      <c r="CW124" s="1018"/>
      <c r="CX124" s="1018"/>
      <c r="CY124" s="1018"/>
      <c r="CZ124" s="1018"/>
      <c r="DA124" s="1018"/>
      <c r="DB124" s="1018"/>
      <c r="DC124" s="1018"/>
      <c r="DD124" s="1018"/>
      <c r="DE124" s="1018"/>
      <c r="DF124" s="1019"/>
      <c r="DG124" s="1002">
        <v>1089962</v>
      </c>
      <c r="DH124" s="984"/>
      <c r="DI124" s="984"/>
      <c r="DJ124" s="984"/>
      <c r="DK124" s="985"/>
      <c r="DL124" s="983">
        <v>1087268</v>
      </c>
      <c r="DM124" s="984"/>
      <c r="DN124" s="984"/>
      <c r="DO124" s="984"/>
      <c r="DP124" s="985"/>
      <c r="DQ124" s="983" t="s">
        <v>122</v>
      </c>
      <c r="DR124" s="984"/>
      <c r="DS124" s="984"/>
      <c r="DT124" s="984"/>
      <c r="DU124" s="985"/>
      <c r="DV124" s="986" t="s">
        <v>122</v>
      </c>
      <c r="DW124" s="987"/>
      <c r="DX124" s="987"/>
      <c r="DY124" s="987"/>
      <c r="DZ124" s="988"/>
    </row>
    <row r="125" spans="1:130" s="218" customFormat="1" ht="26.25" customHeight="1" x14ac:dyDescent="0.15">
      <c r="A125" s="1055"/>
      <c r="B125" s="947"/>
      <c r="C125" s="920" t="s">
        <v>445</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0" t="s">
        <v>457</v>
      </c>
      <c r="CL125" s="1005"/>
      <c r="CM125" s="1005"/>
      <c r="CN125" s="1005"/>
      <c r="CO125" s="1006"/>
      <c r="CP125" s="927" t="s">
        <v>458</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8" customFormat="1" ht="26.25" customHeight="1" thickBot="1" x14ac:dyDescent="0.2">
      <c r="A126" s="1055"/>
      <c r="B126" s="947"/>
      <c r="C126" s="920" t="s">
        <v>447</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1"/>
      <c r="CL126" s="1008"/>
      <c r="CM126" s="1008"/>
      <c r="CN126" s="1008"/>
      <c r="CO126" s="1009"/>
      <c r="CP126" s="920" t="s">
        <v>459</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8" customFormat="1" ht="26.25" customHeight="1" x14ac:dyDescent="0.15">
      <c r="A127" s="1056"/>
      <c r="B127" s="949"/>
      <c r="C127" s="971" t="s">
        <v>460</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122</v>
      </c>
      <c r="AB127" s="957"/>
      <c r="AC127" s="957"/>
      <c r="AD127" s="957"/>
      <c r="AE127" s="958"/>
      <c r="AF127" s="959" t="s">
        <v>122</v>
      </c>
      <c r="AG127" s="957"/>
      <c r="AH127" s="957"/>
      <c r="AI127" s="957"/>
      <c r="AJ127" s="958"/>
      <c r="AK127" s="959" t="s">
        <v>122</v>
      </c>
      <c r="AL127" s="957"/>
      <c r="AM127" s="957"/>
      <c r="AN127" s="957"/>
      <c r="AO127" s="958"/>
      <c r="AP127" s="960" t="s">
        <v>122</v>
      </c>
      <c r="AQ127" s="961"/>
      <c r="AR127" s="961"/>
      <c r="AS127" s="961"/>
      <c r="AT127" s="962"/>
      <c r="AU127" s="220"/>
      <c r="AV127" s="220"/>
      <c r="AW127" s="220"/>
      <c r="AX127" s="1029" t="s">
        <v>461</v>
      </c>
      <c r="AY127" s="1030"/>
      <c r="AZ127" s="1030"/>
      <c r="BA127" s="1030"/>
      <c r="BB127" s="1030"/>
      <c r="BC127" s="1030"/>
      <c r="BD127" s="1030"/>
      <c r="BE127" s="1031"/>
      <c r="BF127" s="1032" t="s">
        <v>462</v>
      </c>
      <c r="BG127" s="1030"/>
      <c r="BH127" s="1030"/>
      <c r="BI127" s="1030"/>
      <c r="BJ127" s="1030"/>
      <c r="BK127" s="1030"/>
      <c r="BL127" s="1031"/>
      <c r="BM127" s="1032" t="s">
        <v>463</v>
      </c>
      <c r="BN127" s="1030"/>
      <c r="BO127" s="1030"/>
      <c r="BP127" s="1030"/>
      <c r="BQ127" s="1030"/>
      <c r="BR127" s="1030"/>
      <c r="BS127" s="1031"/>
      <c r="BT127" s="1032" t="s">
        <v>464</v>
      </c>
      <c r="BU127" s="1030"/>
      <c r="BV127" s="1030"/>
      <c r="BW127" s="1030"/>
      <c r="BX127" s="1030"/>
      <c r="BY127" s="1030"/>
      <c r="BZ127" s="1053"/>
      <c r="CA127" s="220"/>
      <c r="CB127" s="220"/>
      <c r="CC127" s="220"/>
      <c r="CD127" s="243"/>
      <c r="CE127" s="243"/>
      <c r="CF127" s="243"/>
      <c r="CG127" s="220"/>
      <c r="CH127" s="220"/>
      <c r="CI127" s="220"/>
      <c r="CJ127" s="242"/>
      <c r="CK127" s="1021"/>
      <c r="CL127" s="1008"/>
      <c r="CM127" s="1008"/>
      <c r="CN127" s="1008"/>
      <c r="CO127" s="1009"/>
      <c r="CP127" s="920" t="s">
        <v>465</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8" customFormat="1" ht="26.25" customHeight="1" thickBot="1" x14ac:dyDescent="0.2">
      <c r="A128" s="1039" t="s">
        <v>466</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467</v>
      </c>
      <c r="X128" s="1041"/>
      <c r="Y128" s="1041"/>
      <c r="Z128" s="1042"/>
      <c r="AA128" s="1043">
        <v>13120</v>
      </c>
      <c r="AB128" s="1044"/>
      <c r="AC128" s="1044"/>
      <c r="AD128" s="1044"/>
      <c r="AE128" s="1045"/>
      <c r="AF128" s="1046">
        <v>11262</v>
      </c>
      <c r="AG128" s="1044"/>
      <c r="AH128" s="1044"/>
      <c r="AI128" s="1044"/>
      <c r="AJ128" s="1045"/>
      <c r="AK128" s="1046">
        <v>10876</v>
      </c>
      <c r="AL128" s="1044"/>
      <c r="AM128" s="1044"/>
      <c r="AN128" s="1044"/>
      <c r="AO128" s="1045"/>
      <c r="AP128" s="1047"/>
      <c r="AQ128" s="1048"/>
      <c r="AR128" s="1048"/>
      <c r="AS128" s="1048"/>
      <c r="AT128" s="1049"/>
      <c r="AU128" s="220"/>
      <c r="AV128" s="220"/>
      <c r="AW128" s="220"/>
      <c r="AX128" s="894" t="s">
        <v>468</v>
      </c>
      <c r="AY128" s="895"/>
      <c r="AZ128" s="895"/>
      <c r="BA128" s="895"/>
      <c r="BB128" s="895"/>
      <c r="BC128" s="895"/>
      <c r="BD128" s="895"/>
      <c r="BE128" s="896"/>
      <c r="BF128" s="1050" t="s">
        <v>122</v>
      </c>
      <c r="BG128" s="1051"/>
      <c r="BH128" s="1051"/>
      <c r="BI128" s="1051"/>
      <c r="BJ128" s="1051"/>
      <c r="BK128" s="1051"/>
      <c r="BL128" s="1052"/>
      <c r="BM128" s="1050">
        <v>15</v>
      </c>
      <c r="BN128" s="1051"/>
      <c r="BO128" s="1051"/>
      <c r="BP128" s="1051"/>
      <c r="BQ128" s="1051"/>
      <c r="BR128" s="1051"/>
      <c r="BS128" s="1052"/>
      <c r="BT128" s="1050">
        <v>20</v>
      </c>
      <c r="BU128" s="1051"/>
      <c r="BV128" s="1051"/>
      <c r="BW128" s="1051"/>
      <c r="BX128" s="1051"/>
      <c r="BY128" s="1051"/>
      <c r="BZ128" s="1074"/>
      <c r="CA128" s="243"/>
      <c r="CB128" s="243"/>
      <c r="CC128" s="243"/>
      <c r="CD128" s="243"/>
      <c r="CE128" s="243"/>
      <c r="CF128" s="243"/>
      <c r="CG128" s="220"/>
      <c r="CH128" s="220"/>
      <c r="CI128" s="220"/>
      <c r="CJ128" s="242"/>
      <c r="CK128" s="1022"/>
      <c r="CL128" s="1023"/>
      <c r="CM128" s="1023"/>
      <c r="CN128" s="1023"/>
      <c r="CO128" s="1024"/>
      <c r="CP128" s="1033" t="s">
        <v>469</v>
      </c>
      <c r="CQ128" s="726"/>
      <c r="CR128" s="726"/>
      <c r="CS128" s="726"/>
      <c r="CT128" s="726"/>
      <c r="CU128" s="726"/>
      <c r="CV128" s="726"/>
      <c r="CW128" s="726"/>
      <c r="CX128" s="726"/>
      <c r="CY128" s="726"/>
      <c r="CZ128" s="726"/>
      <c r="DA128" s="726"/>
      <c r="DB128" s="726"/>
      <c r="DC128" s="726"/>
      <c r="DD128" s="726"/>
      <c r="DE128" s="726"/>
      <c r="DF128" s="1034"/>
      <c r="DG128" s="1035" t="s">
        <v>122</v>
      </c>
      <c r="DH128" s="1036"/>
      <c r="DI128" s="1036"/>
      <c r="DJ128" s="1036"/>
      <c r="DK128" s="1036"/>
      <c r="DL128" s="1036" t="s">
        <v>122</v>
      </c>
      <c r="DM128" s="1036"/>
      <c r="DN128" s="1036"/>
      <c r="DO128" s="1036"/>
      <c r="DP128" s="1036"/>
      <c r="DQ128" s="1036" t="s">
        <v>122</v>
      </c>
      <c r="DR128" s="1036"/>
      <c r="DS128" s="1036"/>
      <c r="DT128" s="1036"/>
      <c r="DU128" s="1036"/>
      <c r="DV128" s="1037" t="s">
        <v>122</v>
      </c>
      <c r="DW128" s="1037"/>
      <c r="DX128" s="1037"/>
      <c r="DY128" s="1037"/>
      <c r="DZ128" s="1038"/>
    </row>
    <row r="129" spans="1:131" s="218"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470</v>
      </c>
      <c r="X129" s="1069"/>
      <c r="Y129" s="1069"/>
      <c r="Z129" s="1070"/>
      <c r="AA129" s="956">
        <v>2287836</v>
      </c>
      <c r="AB129" s="957"/>
      <c r="AC129" s="957"/>
      <c r="AD129" s="957"/>
      <c r="AE129" s="958"/>
      <c r="AF129" s="959">
        <v>2255263</v>
      </c>
      <c r="AG129" s="957"/>
      <c r="AH129" s="957"/>
      <c r="AI129" s="957"/>
      <c r="AJ129" s="958"/>
      <c r="AK129" s="959">
        <v>2289947</v>
      </c>
      <c r="AL129" s="957"/>
      <c r="AM129" s="957"/>
      <c r="AN129" s="957"/>
      <c r="AO129" s="958"/>
      <c r="AP129" s="1071"/>
      <c r="AQ129" s="1072"/>
      <c r="AR129" s="1072"/>
      <c r="AS129" s="1072"/>
      <c r="AT129" s="1073"/>
      <c r="AU129" s="221"/>
      <c r="AV129" s="221"/>
      <c r="AW129" s="221"/>
      <c r="AX129" s="1063" t="s">
        <v>471</v>
      </c>
      <c r="AY129" s="921"/>
      <c r="AZ129" s="921"/>
      <c r="BA129" s="921"/>
      <c r="BB129" s="921"/>
      <c r="BC129" s="921"/>
      <c r="BD129" s="921"/>
      <c r="BE129" s="922"/>
      <c r="BF129" s="1064" t="s">
        <v>122</v>
      </c>
      <c r="BG129" s="1065"/>
      <c r="BH129" s="1065"/>
      <c r="BI129" s="1065"/>
      <c r="BJ129" s="1065"/>
      <c r="BK129" s="1065"/>
      <c r="BL129" s="1066"/>
      <c r="BM129" s="1064">
        <v>20</v>
      </c>
      <c r="BN129" s="1065"/>
      <c r="BO129" s="1065"/>
      <c r="BP129" s="1065"/>
      <c r="BQ129" s="1065"/>
      <c r="BR129" s="1065"/>
      <c r="BS129" s="1066"/>
      <c r="BT129" s="1064">
        <v>30</v>
      </c>
      <c r="BU129" s="1065"/>
      <c r="BV129" s="1065"/>
      <c r="BW129" s="1065"/>
      <c r="BX129" s="1065"/>
      <c r="BY129" s="1065"/>
      <c r="BZ129" s="106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2" t="s">
        <v>472</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473</v>
      </c>
      <c r="X130" s="1069"/>
      <c r="Y130" s="1069"/>
      <c r="Z130" s="1070"/>
      <c r="AA130" s="956">
        <v>452233</v>
      </c>
      <c r="AB130" s="957"/>
      <c r="AC130" s="957"/>
      <c r="AD130" s="957"/>
      <c r="AE130" s="958"/>
      <c r="AF130" s="959">
        <v>430882</v>
      </c>
      <c r="AG130" s="957"/>
      <c r="AH130" s="957"/>
      <c r="AI130" s="957"/>
      <c r="AJ130" s="958"/>
      <c r="AK130" s="959">
        <v>431636</v>
      </c>
      <c r="AL130" s="957"/>
      <c r="AM130" s="957"/>
      <c r="AN130" s="957"/>
      <c r="AO130" s="958"/>
      <c r="AP130" s="1071"/>
      <c r="AQ130" s="1072"/>
      <c r="AR130" s="1072"/>
      <c r="AS130" s="1072"/>
      <c r="AT130" s="1073"/>
      <c r="AU130" s="221"/>
      <c r="AV130" s="221"/>
      <c r="AW130" s="221"/>
      <c r="AX130" s="1063" t="s">
        <v>474</v>
      </c>
      <c r="AY130" s="921"/>
      <c r="AZ130" s="921"/>
      <c r="BA130" s="921"/>
      <c r="BB130" s="921"/>
      <c r="BC130" s="921"/>
      <c r="BD130" s="921"/>
      <c r="BE130" s="922"/>
      <c r="BF130" s="1099">
        <v>14.1</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475</v>
      </c>
      <c r="X131" s="1106"/>
      <c r="Y131" s="1106"/>
      <c r="Z131" s="1107"/>
      <c r="AA131" s="1002">
        <v>1835603</v>
      </c>
      <c r="AB131" s="984"/>
      <c r="AC131" s="984"/>
      <c r="AD131" s="984"/>
      <c r="AE131" s="985"/>
      <c r="AF131" s="983">
        <v>1824381</v>
      </c>
      <c r="AG131" s="984"/>
      <c r="AH131" s="984"/>
      <c r="AI131" s="984"/>
      <c r="AJ131" s="985"/>
      <c r="AK131" s="983">
        <v>1858311</v>
      </c>
      <c r="AL131" s="984"/>
      <c r="AM131" s="984"/>
      <c r="AN131" s="984"/>
      <c r="AO131" s="985"/>
      <c r="AP131" s="1108"/>
      <c r="AQ131" s="1109"/>
      <c r="AR131" s="1109"/>
      <c r="AS131" s="1109"/>
      <c r="AT131" s="1110"/>
      <c r="AU131" s="221"/>
      <c r="AV131" s="221"/>
      <c r="AW131" s="221"/>
      <c r="AX131" s="1081" t="s">
        <v>476</v>
      </c>
      <c r="AY131" s="726"/>
      <c r="AZ131" s="726"/>
      <c r="BA131" s="726"/>
      <c r="BB131" s="726"/>
      <c r="BC131" s="726"/>
      <c r="BD131" s="726"/>
      <c r="BE131" s="1034"/>
      <c r="BF131" s="1082">
        <v>81.8</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8" t="s">
        <v>477</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478</v>
      </c>
      <c r="W132" s="1092"/>
      <c r="X132" s="1092"/>
      <c r="Y132" s="1092"/>
      <c r="Z132" s="1093"/>
      <c r="AA132" s="1094">
        <v>13.421860000000001</v>
      </c>
      <c r="AB132" s="1095"/>
      <c r="AC132" s="1095"/>
      <c r="AD132" s="1095"/>
      <c r="AE132" s="1096"/>
      <c r="AF132" s="1097">
        <v>14.277229999999999</v>
      </c>
      <c r="AG132" s="1095"/>
      <c r="AH132" s="1095"/>
      <c r="AI132" s="1095"/>
      <c r="AJ132" s="1096"/>
      <c r="AK132" s="1097">
        <v>14.8889</v>
      </c>
      <c r="AL132" s="1095"/>
      <c r="AM132" s="1095"/>
      <c r="AN132" s="1095"/>
      <c r="AO132" s="1096"/>
      <c r="AP132" s="999"/>
      <c r="AQ132" s="1000"/>
      <c r="AR132" s="1000"/>
      <c r="AS132" s="1000"/>
      <c r="AT132" s="109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479</v>
      </c>
      <c r="W133" s="1075"/>
      <c r="X133" s="1075"/>
      <c r="Y133" s="1075"/>
      <c r="Z133" s="1076"/>
      <c r="AA133" s="1077">
        <v>13.5</v>
      </c>
      <c r="AB133" s="1078"/>
      <c r="AC133" s="1078"/>
      <c r="AD133" s="1078"/>
      <c r="AE133" s="1079"/>
      <c r="AF133" s="1077">
        <v>13.7</v>
      </c>
      <c r="AG133" s="1078"/>
      <c r="AH133" s="1078"/>
      <c r="AI133" s="1078"/>
      <c r="AJ133" s="1079"/>
      <c r="AK133" s="1077">
        <v>14.1</v>
      </c>
      <c r="AL133" s="1078"/>
      <c r="AM133" s="1078"/>
      <c r="AN133" s="1078"/>
      <c r="AO133" s="1079"/>
      <c r="AP133" s="1026"/>
      <c r="AQ133" s="1027"/>
      <c r="AR133" s="1027"/>
      <c r="AS133" s="1027"/>
      <c r="AT133" s="108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XsKA4IvNQgtH0rpo7PeF7IkOhOiEvEpVcaaP+5PHuH7cASSLAgKLQRIIlUzodD3CWhtE4fGFkT8qGWRJsR3KQ==" saltValue="YNbhslC7BpImCXpbTWNm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WIAOJXuoDikrnbq1kcyAnuWx3v6S1fr/LHGbNcxGHLH7c+UEQPMlfIGzRmR/954YJ3p2Wqoi084GybCRMrCig==" saltValue="8qKDpwAYH1dVW2luhQVm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VZnSK2UzNNVKkdxyHZALQBMSYp1nQzdBeq2r1CbCo/O9kak7h2MFHHVZ6yfdFSSHIz6Q0IrmN+si8w+ECzcmA==" saltValue="23edPRusTHgbJGgJJLih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E1"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2"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3"/>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4" t="s">
        <v>488</v>
      </c>
      <c r="AL9" s="1115"/>
      <c r="AM9" s="1115"/>
      <c r="AN9" s="1116"/>
      <c r="AO9" s="269">
        <v>678779</v>
      </c>
      <c r="AP9" s="269">
        <v>370917</v>
      </c>
      <c r="AQ9" s="270">
        <v>263788</v>
      </c>
      <c r="AR9" s="271">
        <v>40.6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4" t="s">
        <v>489</v>
      </c>
      <c r="AL10" s="1115"/>
      <c r="AM10" s="1115"/>
      <c r="AN10" s="1116"/>
      <c r="AO10" s="272">
        <v>167014</v>
      </c>
      <c r="AP10" s="272">
        <v>91264</v>
      </c>
      <c r="AQ10" s="273">
        <v>39680</v>
      </c>
      <c r="AR10" s="274">
        <v>130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4" t="s">
        <v>490</v>
      </c>
      <c r="AL11" s="1115"/>
      <c r="AM11" s="1115"/>
      <c r="AN11" s="1116"/>
      <c r="AO11" s="272" t="s">
        <v>491</v>
      </c>
      <c r="AP11" s="272" t="s">
        <v>491</v>
      </c>
      <c r="AQ11" s="273">
        <v>4557</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4" t="s">
        <v>492</v>
      </c>
      <c r="AL12" s="1115"/>
      <c r="AM12" s="1115"/>
      <c r="AN12" s="1116"/>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4" t="s">
        <v>493</v>
      </c>
      <c r="AL13" s="1115"/>
      <c r="AM13" s="1115"/>
      <c r="AN13" s="1116"/>
      <c r="AO13" s="272" t="s">
        <v>491</v>
      </c>
      <c r="AP13" s="272" t="s">
        <v>491</v>
      </c>
      <c r="AQ13" s="273">
        <v>12917</v>
      </c>
      <c r="AR13" s="274" t="s">
        <v>491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4" t="s">
        <v>494</v>
      </c>
      <c r="AL14" s="1115"/>
      <c r="AM14" s="1115"/>
      <c r="AN14" s="1116"/>
      <c r="AO14" s="272" t="s">
        <v>491</v>
      </c>
      <c r="AP14" s="272" t="s">
        <v>491</v>
      </c>
      <c r="AQ14" s="273">
        <v>4746</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7" t="s">
        <v>495</v>
      </c>
      <c r="AL15" s="1118"/>
      <c r="AM15" s="1118"/>
      <c r="AN15" s="1119"/>
      <c r="AO15" s="272">
        <v>-25818</v>
      </c>
      <c r="AP15" s="272">
        <v>-14108</v>
      </c>
      <c r="AQ15" s="273">
        <v>-12765</v>
      </c>
      <c r="AR15" s="274">
        <v>10.5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7" t="s">
        <v>176</v>
      </c>
      <c r="AL16" s="1118"/>
      <c r="AM16" s="1118"/>
      <c r="AN16" s="1119"/>
      <c r="AO16" s="272">
        <v>819975</v>
      </c>
      <c r="AP16" s="272">
        <v>448074</v>
      </c>
      <c r="AQ16" s="273">
        <v>312922</v>
      </c>
      <c r="AR16" s="274">
        <v>43.2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0" t="s">
        <v>500</v>
      </c>
      <c r="AL21" s="1121"/>
      <c r="AM21" s="1121"/>
      <c r="AN21" s="1122"/>
      <c r="AO21" s="285">
        <v>33.33</v>
      </c>
      <c r="AP21" s="286">
        <v>24.75</v>
      </c>
      <c r="AQ21" s="287">
        <v>8.58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0" t="s">
        <v>501</v>
      </c>
      <c r="AL22" s="1121"/>
      <c r="AM22" s="1121"/>
      <c r="AN22" s="1122"/>
      <c r="AO22" s="290">
        <v>96.4</v>
      </c>
      <c r="AP22" s="291">
        <v>95.6</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1" t="s">
        <v>502</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2"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3"/>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8" t="s">
        <v>505</v>
      </c>
      <c r="AL32" s="1129"/>
      <c r="AM32" s="1129"/>
      <c r="AN32" s="1130"/>
      <c r="AO32" s="300">
        <v>584096</v>
      </c>
      <c r="AP32" s="300">
        <v>319178</v>
      </c>
      <c r="AQ32" s="301">
        <v>170896</v>
      </c>
      <c r="AR32" s="302">
        <v>86.8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8" t="s">
        <v>506</v>
      </c>
      <c r="AL33" s="1129"/>
      <c r="AM33" s="1129"/>
      <c r="AN33" s="1130"/>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8" t="s">
        <v>507</v>
      </c>
      <c r="AL34" s="1129"/>
      <c r="AM34" s="1129"/>
      <c r="AN34" s="1130"/>
      <c r="AO34" s="300" t="s">
        <v>491</v>
      </c>
      <c r="AP34" s="300" t="s">
        <v>491</v>
      </c>
      <c r="AQ34" s="301">
        <v>5</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8" t="s">
        <v>508</v>
      </c>
      <c r="AL35" s="1129"/>
      <c r="AM35" s="1129"/>
      <c r="AN35" s="1130"/>
      <c r="AO35" s="300">
        <v>117440</v>
      </c>
      <c r="AP35" s="300">
        <v>64175</v>
      </c>
      <c r="AQ35" s="301">
        <v>33138</v>
      </c>
      <c r="AR35" s="302">
        <v>93.7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8" t="s">
        <v>509</v>
      </c>
      <c r="AL36" s="1129"/>
      <c r="AM36" s="1129"/>
      <c r="AN36" s="1130"/>
      <c r="AO36" s="300">
        <v>16279</v>
      </c>
      <c r="AP36" s="300">
        <v>8896</v>
      </c>
      <c r="AQ36" s="301">
        <v>2943</v>
      </c>
      <c r="AR36" s="302">
        <v>202.3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8" t="s">
        <v>510</v>
      </c>
      <c r="AL37" s="1129"/>
      <c r="AM37" s="1129"/>
      <c r="AN37" s="1130"/>
      <c r="AO37" s="300" t="s">
        <v>491</v>
      </c>
      <c r="AP37" s="300" t="s">
        <v>491</v>
      </c>
      <c r="AQ37" s="301">
        <v>1487</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1" t="s">
        <v>511</v>
      </c>
      <c r="AL38" s="1132"/>
      <c r="AM38" s="1132"/>
      <c r="AN38" s="1133"/>
      <c r="AO38" s="303">
        <v>1379</v>
      </c>
      <c r="AP38" s="303">
        <v>754</v>
      </c>
      <c r="AQ38" s="304">
        <v>60</v>
      </c>
      <c r="AR38" s="292">
        <v>1156.7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1" t="s">
        <v>512</v>
      </c>
      <c r="AL39" s="1132"/>
      <c r="AM39" s="1132"/>
      <c r="AN39" s="1133"/>
      <c r="AO39" s="300">
        <v>-10876</v>
      </c>
      <c r="AP39" s="300">
        <v>-5943</v>
      </c>
      <c r="AQ39" s="301">
        <v>-8408</v>
      </c>
      <c r="AR39" s="302">
        <v>-29.3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8" t="s">
        <v>513</v>
      </c>
      <c r="AL40" s="1129"/>
      <c r="AM40" s="1129"/>
      <c r="AN40" s="1130"/>
      <c r="AO40" s="300">
        <v>-431636</v>
      </c>
      <c r="AP40" s="300">
        <v>-235867</v>
      </c>
      <c r="AQ40" s="301">
        <v>-141122</v>
      </c>
      <c r="AR40" s="302">
        <v>67.099999999999994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4" t="s">
        <v>286</v>
      </c>
      <c r="AL41" s="1135"/>
      <c r="AM41" s="1135"/>
      <c r="AN41" s="1136"/>
      <c r="AO41" s="300">
        <v>276682</v>
      </c>
      <c r="AP41" s="300">
        <v>151192</v>
      </c>
      <c r="AQ41" s="301">
        <v>59000</v>
      </c>
      <c r="AR41" s="302">
        <v>156.30000000000001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3" t="s">
        <v>483</v>
      </c>
      <c r="AN49" s="1125" t="s">
        <v>516</v>
      </c>
      <c r="AO49" s="1126"/>
      <c r="AP49" s="1126"/>
      <c r="AQ49" s="1126"/>
      <c r="AR49" s="112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484945</v>
      </c>
      <c r="AN51" s="322">
        <v>246917</v>
      </c>
      <c r="AO51" s="323">
        <v>-10.1</v>
      </c>
      <c r="AP51" s="324">
        <v>301035</v>
      </c>
      <c r="AQ51" s="325">
        <v>12.2</v>
      </c>
      <c r="AR51" s="326">
        <v>-22.3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102740</v>
      </c>
      <c r="AN52" s="330">
        <v>52312</v>
      </c>
      <c r="AO52" s="331">
        <v>-20.2</v>
      </c>
      <c r="AP52" s="332">
        <v>154376</v>
      </c>
      <c r="AQ52" s="333">
        <v>29.1</v>
      </c>
      <c r="AR52" s="334">
        <v>-49.3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524186</v>
      </c>
      <c r="AN53" s="322">
        <v>271458</v>
      </c>
      <c r="AO53" s="323">
        <v>9.9</v>
      </c>
      <c r="AP53" s="324">
        <v>277467</v>
      </c>
      <c r="AQ53" s="325">
        <v>-7.8</v>
      </c>
      <c r="AR53" s="326">
        <v>17.7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184844</v>
      </c>
      <c r="AN54" s="330">
        <v>95724</v>
      </c>
      <c r="AO54" s="331">
        <v>83</v>
      </c>
      <c r="AP54" s="332">
        <v>128378</v>
      </c>
      <c r="AQ54" s="333">
        <v>-16.8</v>
      </c>
      <c r="AR54" s="334">
        <v>99.8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513206</v>
      </c>
      <c r="AN55" s="322">
        <v>270964</v>
      </c>
      <c r="AO55" s="323">
        <v>-0.2</v>
      </c>
      <c r="AP55" s="324">
        <v>282256</v>
      </c>
      <c r="AQ55" s="325">
        <v>1.7</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160495</v>
      </c>
      <c r="AN56" s="330">
        <v>84739</v>
      </c>
      <c r="AO56" s="331">
        <v>-11.5</v>
      </c>
      <c r="AP56" s="332">
        <v>145453</v>
      </c>
      <c r="AQ56" s="333">
        <v>13.3</v>
      </c>
      <c r="AR56" s="334">
        <v>-24.8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1678028</v>
      </c>
      <c r="AN57" s="322">
        <v>899747</v>
      </c>
      <c r="AO57" s="323">
        <v>232.1</v>
      </c>
      <c r="AP57" s="324">
        <v>295341</v>
      </c>
      <c r="AQ57" s="325">
        <v>4.5999999999999996</v>
      </c>
      <c r="AR57" s="326">
        <v>227.5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222500</v>
      </c>
      <c r="AN58" s="330">
        <v>119303</v>
      </c>
      <c r="AO58" s="331">
        <v>40.799999999999997</v>
      </c>
      <c r="AP58" s="332">
        <v>137402</v>
      </c>
      <c r="AQ58" s="333">
        <v>-5.5</v>
      </c>
      <c r="AR58" s="334">
        <v>46.3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1686736</v>
      </c>
      <c r="AN59" s="322">
        <v>921714</v>
      </c>
      <c r="AO59" s="323">
        <v>2.4</v>
      </c>
      <c r="AP59" s="324">
        <v>292845</v>
      </c>
      <c r="AQ59" s="325">
        <v>-0.8</v>
      </c>
      <c r="AR59" s="326">
        <v>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162352</v>
      </c>
      <c r="AN60" s="330">
        <v>88717</v>
      </c>
      <c r="AO60" s="331">
        <v>-25.6</v>
      </c>
      <c r="AP60" s="332">
        <v>143187</v>
      </c>
      <c r="AQ60" s="333">
        <v>4.2</v>
      </c>
      <c r="AR60" s="334">
        <v>-29.8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977420</v>
      </c>
      <c r="AN61" s="337">
        <v>522160</v>
      </c>
      <c r="AO61" s="338">
        <v>46.8</v>
      </c>
      <c r="AP61" s="339">
        <v>289789</v>
      </c>
      <c r="AQ61" s="340">
        <v>2</v>
      </c>
      <c r="AR61" s="326">
        <v>44.8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166586</v>
      </c>
      <c r="AN62" s="330">
        <v>88159</v>
      </c>
      <c r="AO62" s="331">
        <v>13.3</v>
      </c>
      <c r="AP62" s="332">
        <v>141759</v>
      </c>
      <c r="AQ62" s="333">
        <v>4.9000000000000004</v>
      </c>
      <c r="AR62" s="334">
        <v>8.4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dss+fIVpvTKqT4clfsabSdPdGSRJVnreNrJKEcZEj1o8OLIUTCz2fAymbhilBcx2aATOs+I2uo/BYgWiE58HQ==" saltValue="Q23LFKE9OzpqVWZqA6Gr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V1"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IzvWSJJFZUHATfSHWj7coNi9znHY23FfXU4oAAhij8LkzTMP5VMy3VOImy2loOLxxP92KERsMCOGV0Uh8fZdag==" saltValue="7RchedeJbSXnZZawifdz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5" zoomScaleNormal="85" zoomScaleSheetLayoutView="55" workbookViewId="0">
      <selection activeCell="BI87" sqref="BI8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Q9+0JOL7E3uSrza4S6bRpxKm4stsBtH7fH4yk/QQNNNpMZTq49owS+VIPfW7F1QPAQYCAqgIKiakkfv2xgMPnw==" saltValue="h/3+TYQ6VQQTK5N4A4ka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22"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7" t="s">
        <v>3</v>
      </c>
      <c r="D47" s="1137"/>
      <c r="E47" s="1138"/>
      <c r="F47" s="11">
        <v>1.42</v>
      </c>
      <c r="G47" s="12">
        <v>5.57</v>
      </c>
      <c r="H47" s="12">
        <v>14.48</v>
      </c>
      <c r="I47" s="12">
        <v>14.69</v>
      </c>
      <c r="J47" s="13">
        <v>11.05</v>
      </c>
    </row>
    <row r="48" spans="2:10" ht="57.75" customHeight="1" x14ac:dyDescent="0.15">
      <c r="B48" s="14"/>
      <c r="C48" s="1139" t="s">
        <v>4</v>
      </c>
      <c r="D48" s="1139"/>
      <c r="E48" s="1140"/>
      <c r="F48" s="15">
        <v>2.5299999999999998</v>
      </c>
      <c r="G48" s="16">
        <v>5.27</v>
      </c>
      <c r="H48" s="16">
        <v>6.34</v>
      </c>
      <c r="I48" s="16">
        <v>4.8</v>
      </c>
      <c r="J48" s="17">
        <v>1.1299999999999999</v>
      </c>
    </row>
    <row r="49" spans="2:10" ht="57.75" customHeight="1" thickBot="1" x14ac:dyDescent="0.2">
      <c r="B49" s="18"/>
      <c r="C49" s="1141" t="s">
        <v>5</v>
      </c>
      <c r="D49" s="1141"/>
      <c r="E49" s="1142"/>
      <c r="F49" s="19">
        <v>0.26</v>
      </c>
      <c r="G49" s="20">
        <v>7.14</v>
      </c>
      <c r="H49" s="20">
        <v>9.65</v>
      </c>
      <c r="I49" s="20" t="s">
        <v>535</v>
      </c>
      <c r="J49" s="21" t="s">
        <v>536</v>
      </c>
    </row>
    <row r="50" spans="2:10" x14ac:dyDescent="0.15"/>
  </sheetData>
  <sheetProtection algorithmName="SHA-512" hashValue="Li7CXtaN4Brd/8gWGjv8P5J93BzRZueZh+5lYUxCWpw4/CAuCdlOn63Z/CPNYa8ESbxC6/d1UwiC/gNMHWYZsw==" saltValue="CEbYlc1j7rafbLKvMtN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基金残高に係る経年分析</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将</cp:lastModifiedBy>
  <cp:lastPrinted>2026-03-09T05:21:00Z</cp:lastPrinted>
  <dcterms:created xsi:type="dcterms:W3CDTF">2026-02-23T04:11:21Z</dcterms:created>
  <dcterms:modified xsi:type="dcterms:W3CDTF">2026-03-27T08:16:19Z</dcterms:modified>
  <cp:category/>
</cp:coreProperties>
</file>